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3040" windowHeight="8088" tabRatio="790"/>
  </bookViews>
  <sheets>
    <sheet name="Instructions" sheetId="5" r:id="rId1"/>
    <sheet name="Self-Assessment " sheetId="7" r:id="rId2"/>
    <sheet name="Five Component Matrix" sheetId="2" r:id="rId3"/>
    <sheet name="Sample Assessment" sheetId="8" r:id="rId4"/>
  </sheets>
  <definedNames>
    <definedName name="_xlnm.Print_Area" localSheetId="2">'Five Component Matrix'!$A$1:$E$10</definedName>
    <definedName name="_xlnm.Print_Area" localSheetId="0">Instructions!$A$1:$H$23</definedName>
    <definedName name="_xlnm.Print_Area" localSheetId="3">'Sample Assessment'!$A$1:$P$146</definedName>
    <definedName name="_xlnm.Print_Area" localSheetId="1">'Self-Assessment '!$A$1:$P$146</definedName>
    <definedName name="_xlnm.Print_Titles" localSheetId="3">'Sample Assessment'!$1:$5</definedName>
    <definedName name="_xlnm.Print_Titles" localSheetId="1">'Self-Assessment '!$1:$5</definedName>
  </definedNames>
  <calcPr calcId="162913"/>
</workbook>
</file>

<file path=xl/calcChain.xml><?xml version="1.0" encoding="utf-8"?>
<calcChain xmlns="http://schemas.openxmlformats.org/spreadsheetml/2006/main">
  <c r="P12" i="7" l="1"/>
  <c r="J12" i="7"/>
  <c r="K12" i="7"/>
  <c r="L12" i="7"/>
  <c r="M12" i="7"/>
  <c r="N12" i="7"/>
  <c r="O12" i="7"/>
  <c r="I12" i="7"/>
  <c r="J145" i="7"/>
  <c r="K145" i="7"/>
  <c r="L145" i="7"/>
  <c r="M145" i="7"/>
  <c r="N145" i="7"/>
  <c r="O145" i="7"/>
  <c r="P145" i="7"/>
  <c r="I145" i="7"/>
  <c r="J140" i="7"/>
  <c r="K140" i="7"/>
  <c r="L140" i="7"/>
  <c r="M140" i="7"/>
  <c r="N140" i="7"/>
  <c r="O140" i="7"/>
  <c r="P140" i="7"/>
  <c r="I140" i="7"/>
  <c r="J135" i="7"/>
  <c r="K135" i="7"/>
  <c r="L135" i="7"/>
  <c r="M135" i="7"/>
  <c r="N135" i="7"/>
  <c r="O135" i="7"/>
  <c r="P135" i="7"/>
  <c r="I135" i="7"/>
  <c r="J128" i="7"/>
  <c r="K128" i="7"/>
  <c r="L128" i="7"/>
  <c r="M128" i="7"/>
  <c r="N128" i="7"/>
  <c r="O128" i="7"/>
  <c r="P128" i="7"/>
  <c r="I128" i="7"/>
  <c r="J120" i="7"/>
  <c r="K120" i="7"/>
  <c r="L120" i="7"/>
  <c r="M120" i="7"/>
  <c r="N120" i="7"/>
  <c r="O120" i="7"/>
  <c r="P120" i="7"/>
  <c r="I120" i="7"/>
  <c r="J111" i="7"/>
  <c r="K111" i="7"/>
  <c r="L111" i="7"/>
  <c r="M111" i="7"/>
  <c r="N111" i="7"/>
  <c r="O111" i="7"/>
  <c r="P111" i="7"/>
  <c r="I111" i="7"/>
  <c r="J102" i="7"/>
  <c r="K102" i="7"/>
  <c r="L102" i="7"/>
  <c r="M102" i="7"/>
  <c r="N102" i="7"/>
  <c r="O102" i="7"/>
  <c r="P102" i="7"/>
  <c r="I102" i="7"/>
  <c r="J96" i="7"/>
  <c r="K96" i="7"/>
  <c r="L96" i="7"/>
  <c r="M96" i="7"/>
  <c r="N96" i="7"/>
  <c r="O96" i="7"/>
  <c r="P96" i="7"/>
  <c r="I96" i="7"/>
  <c r="J89" i="7"/>
  <c r="K89" i="7"/>
  <c r="L89" i="7"/>
  <c r="M89" i="7"/>
  <c r="N89" i="7"/>
  <c r="O89" i="7"/>
  <c r="P89" i="7"/>
  <c r="I89" i="7"/>
  <c r="J79" i="7"/>
  <c r="K79" i="7"/>
  <c r="L79" i="7"/>
  <c r="M79" i="7"/>
  <c r="N79" i="7"/>
  <c r="O79" i="7"/>
  <c r="P79" i="7"/>
  <c r="I79" i="7"/>
  <c r="J70" i="7"/>
  <c r="K70" i="7"/>
  <c r="L70" i="7"/>
  <c r="M70" i="7"/>
  <c r="N70" i="7"/>
  <c r="O70" i="7"/>
  <c r="P70" i="7"/>
  <c r="I70" i="7"/>
  <c r="J64" i="7"/>
  <c r="K64" i="7"/>
  <c r="L64" i="7"/>
  <c r="M64" i="7"/>
  <c r="N64" i="7"/>
  <c r="O64" i="7"/>
  <c r="P64" i="7"/>
  <c r="I64" i="7"/>
  <c r="J58" i="7"/>
  <c r="K58" i="7"/>
  <c r="L58" i="7"/>
  <c r="M58" i="7"/>
  <c r="N58" i="7"/>
  <c r="O58" i="7"/>
  <c r="P58" i="7"/>
  <c r="I58" i="7"/>
  <c r="J51" i="7"/>
  <c r="K51" i="7"/>
  <c r="L51" i="7"/>
  <c r="M51" i="7"/>
  <c r="N51" i="7"/>
  <c r="O51" i="7"/>
  <c r="P51" i="7"/>
  <c r="I51" i="7"/>
  <c r="J43" i="7"/>
  <c r="K43" i="7"/>
  <c r="L43" i="7"/>
  <c r="M43" i="7"/>
  <c r="N43" i="7"/>
  <c r="O43" i="7"/>
  <c r="P43" i="7"/>
  <c r="I43" i="7"/>
  <c r="J34" i="7"/>
  <c r="K34" i="7"/>
  <c r="L34" i="7"/>
  <c r="M34" i="7"/>
  <c r="N34" i="7"/>
  <c r="O34" i="7"/>
  <c r="P34" i="7"/>
  <c r="I34" i="7"/>
  <c r="J28" i="7"/>
  <c r="K28" i="7"/>
  <c r="L28" i="7"/>
  <c r="M28" i="7"/>
  <c r="N28" i="7"/>
  <c r="O28" i="7"/>
  <c r="P28" i="7"/>
  <c r="I28" i="7"/>
  <c r="J24" i="7"/>
  <c r="K24" i="7"/>
  <c r="L24" i="7"/>
  <c r="M24" i="7"/>
  <c r="N24" i="7"/>
  <c r="O24" i="7"/>
  <c r="P24" i="7"/>
  <c r="I24" i="7"/>
  <c r="J18" i="7"/>
  <c r="K18" i="7"/>
  <c r="L18" i="7"/>
  <c r="M18" i="7"/>
  <c r="N18" i="7"/>
  <c r="O18" i="7"/>
  <c r="P18" i="7"/>
  <c r="I18" i="7"/>
  <c r="G18" i="7"/>
  <c r="J145" i="8"/>
  <c r="K145" i="8"/>
  <c r="L145" i="8"/>
  <c r="M145" i="8"/>
  <c r="N145" i="8"/>
  <c r="O145" i="8"/>
  <c r="P145" i="8"/>
  <c r="I145" i="8"/>
  <c r="J140" i="8"/>
  <c r="K140" i="8"/>
  <c r="L140" i="8"/>
  <c r="M140" i="8"/>
  <c r="N140" i="8"/>
  <c r="O140" i="8"/>
  <c r="P140" i="8"/>
  <c r="I140" i="8"/>
  <c r="J135" i="8"/>
  <c r="K135" i="8"/>
  <c r="L135" i="8"/>
  <c r="M135" i="8"/>
  <c r="N135" i="8"/>
  <c r="O135" i="8"/>
  <c r="P135" i="8"/>
  <c r="I135" i="8"/>
  <c r="J128" i="8"/>
  <c r="K128" i="8"/>
  <c r="L128" i="8"/>
  <c r="M128" i="8"/>
  <c r="N128" i="8"/>
  <c r="O128" i="8"/>
  <c r="P128" i="8"/>
  <c r="I128" i="8"/>
  <c r="J120" i="8"/>
  <c r="K120" i="8"/>
  <c r="L120" i="8"/>
  <c r="M120" i="8"/>
  <c r="N120" i="8"/>
  <c r="O120" i="8"/>
  <c r="P120" i="8"/>
  <c r="I120" i="8"/>
  <c r="J111" i="8"/>
  <c r="K111" i="8"/>
  <c r="L111" i="8"/>
  <c r="M111" i="8"/>
  <c r="N111" i="8"/>
  <c r="O111" i="8"/>
  <c r="P111" i="8"/>
  <c r="I111" i="8"/>
  <c r="J102" i="8"/>
  <c r="K102" i="8"/>
  <c r="L102" i="8"/>
  <c r="M102" i="8"/>
  <c r="N102" i="8"/>
  <c r="O102" i="8"/>
  <c r="P102" i="8"/>
  <c r="I102" i="8"/>
  <c r="J96" i="8"/>
  <c r="K96" i="8"/>
  <c r="L96" i="8"/>
  <c r="M96" i="8"/>
  <c r="N96" i="8"/>
  <c r="O96" i="8"/>
  <c r="P96" i="8"/>
  <c r="I96" i="8"/>
  <c r="J89" i="8"/>
  <c r="K89" i="8"/>
  <c r="L89" i="8"/>
  <c r="M89" i="8"/>
  <c r="N89" i="8"/>
  <c r="O89" i="8"/>
  <c r="P89" i="8"/>
  <c r="I89" i="8"/>
  <c r="J79" i="8"/>
  <c r="K79" i="8"/>
  <c r="L79" i="8"/>
  <c r="M79" i="8"/>
  <c r="N79" i="8"/>
  <c r="O79" i="8"/>
  <c r="P79" i="8"/>
  <c r="I79" i="8"/>
  <c r="J70" i="8"/>
  <c r="K70" i="8"/>
  <c r="L70" i="8"/>
  <c r="M70" i="8"/>
  <c r="N70" i="8"/>
  <c r="O70" i="8"/>
  <c r="P70" i="8"/>
  <c r="I70" i="8"/>
  <c r="J64" i="8"/>
  <c r="K64" i="8"/>
  <c r="L64" i="8"/>
  <c r="M64" i="8"/>
  <c r="N64" i="8"/>
  <c r="O64" i="8"/>
  <c r="P64" i="8"/>
  <c r="I64" i="8"/>
  <c r="J58" i="8"/>
  <c r="K58" i="8"/>
  <c r="L58" i="8"/>
  <c r="M58" i="8"/>
  <c r="N58" i="8"/>
  <c r="O58" i="8"/>
  <c r="P58" i="8"/>
  <c r="I58" i="8"/>
  <c r="J51" i="8"/>
  <c r="K51" i="8"/>
  <c r="L51" i="8"/>
  <c r="M51" i="8"/>
  <c r="N51" i="8"/>
  <c r="O51" i="8"/>
  <c r="P51" i="8"/>
  <c r="I51" i="8"/>
  <c r="J43" i="8"/>
  <c r="K43" i="8"/>
  <c r="L43" i="8"/>
  <c r="M43" i="8"/>
  <c r="N43" i="8"/>
  <c r="O43" i="8"/>
  <c r="P43" i="8"/>
  <c r="I43" i="8"/>
  <c r="J28" i="8"/>
  <c r="K28" i="8"/>
  <c r="L28" i="8"/>
  <c r="M28" i="8"/>
  <c r="N28" i="8"/>
  <c r="O28" i="8"/>
  <c r="P28" i="8"/>
  <c r="I28" i="8"/>
  <c r="P34" i="8"/>
  <c r="O34" i="8"/>
  <c r="N34" i="8"/>
  <c r="M34" i="8"/>
  <c r="L34" i="8"/>
  <c r="K34" i="8"/>
  <c r="J34" i="8"/>
  <c r="I34" i="8"/>
  <c r="P24" i="8"/>
  <c r="O24" i="8"/>
  <c r="N24" i="8"/>
  <c r="M24" i="8"/>
  <c r="L24" i="8"/>
  <c r="K24" i="8"/>
  <c r="J24" i="8"/>
  <c r="I24" i="8"/>
  <c r="P18" i="8"/>
  <c r="O18" i="8"/>
  <c r="N18" i="8"/>
  <c r="M18" i="8"/>
  <c r="L18" i="8"/>
  <c r="K18" i="8"/>
  <c r="J18" i="8"/>
  <c r="I18" i="8"/>
  <c r="J12" i="8"/>
  <c r="K12" i="8"/>
  <c r="L12" i="8"/>
  <c r="M12" i="8"/>
  <c r="N12" i="8"/>
  <c r="O12" i="8"/>
  <c r="P12" i="8"/>
  <c r="I12" i="8"/>
  <c r="G21" i="8"/>
  <c r="G22" i="8"/>
  <c r="G23" i="8"/>
  <c r="G20" i="8"/>
  <c r="G26" i="8"/>
  <c r="P146" i="7" l="1"/>
  <c r="O146" i="7"/>
  <c r="N146" i="7"/>
  <c r="M146" i="7"/>
  <c r="L146" i="7"/>
  <c r="K146" i="7"/>
  <c r="J146" i="7"/>
  <c r="I146" i="7"/>
  <c r="J146" i="8"/>
  <c r="K146" i="8"/>
  <c r="L146" i="8"/>
  <c r="M146" i="8"/>
  <c r="N146" i="8"/>
  <c r="O146" i="8"/>
  <c r="P146" i="8"/>
  <c r="I146" i="8"/>
  <c r="G144" i="8" l="1"/>
  <c r="G143" i="8"/>
  <c r="G145" i="8" s="1"/>
  <c r="G142" i="8"/>
  <c r="G139" i="8"/>
  <c r="G138" i="8"/>
  <c r="G140" i="8" s="1"/>
  <c r="G137" i="8"/>
  <c r="G134" i="8"/>
  <c r="G133" i="8"/>
  <c r="G132" i="8"/>
  <c r="G131" i="8"/>
  <c r="G130" i="8"/>
  <c r="G127" i="8"/>
  <c r="G126" i="8"/>
  <c r="G125" i="8"/>
  <c r="G124" i="8"/>
  <c r="G123" i="8"/>
  <c r="G122" i="8"/>
  <c r="G119" i="8"/>
  <c r="G118" i="8"/>
  <c r="G117" i="8"/>
  <c r="G116" i="8"/>
  <c r="G120" i="8" s="1"/>
  <c r="G115" i="8"/>
  <c r="G110" i="8"/>
  <c r="G109" i="8"/>
  <c r="G108" i="8"/>
  <c r="G107" i="8"/>
  <c r="G106" i="8"/>
  <c r="G105" i="8"/>
  <c r="G104" i="8"/>
  <c r="G101" i="8"/>
  <c r="G100" i="8"/>
  <c r="G99" i="8"/>
  <c r="G98" i="8"/>
  <c r="G102" i="8" s="1"/>
  <c r="G95" i="8"/>
  <c r="G94" i="8"/>
  <c r="G93" i="8"/>
  <c r="G92" i="8"/>
  <c r="G91" i="8"/>
  <c r="G88" i="8"/>
  <c r="G87" i="8"/>
  <c r="G86" i="8"/>
  <c r="G85" i="8"/>
  <c r="G84" i="8"/>
  <c r="G83" i="8"/>
  <c r="G82" i="8"/>
  <c r="G81" i="8"/>
  <c r="G78" i="8"/>
  <c r="G77" i="8"/>
  <c r="G76" i="8"/>
  <c r="G75" i="8"/>
  <c r="G74" i="8"/>
  <c r="G73" i="8"/>
  <c r="G69" i="8"/>
  <c r="G68" i="8"/>
  <c r="G67" i="8"/>
  <c r="G66" i="8"/>
  <c r="G70" i="8" s="1"/>
  <c r="G63" i="8"/>
  <c r="G62" i="8"/>
  <c r="G61" i="8"/>
  <c r="G60" i="8"/>
  <c r="G64" i="8" s="1"/>
  <c r="G57" i="8"/>
  <c r="G56" i="8"/>
  <c r="G55" i="8"/>
  <c r="G54" i="8"/>
  <c r="G58" i="8" s="1"/>
  <c r="G53" i="8"/>
  <c r="G50" i="8"/>
  <c r="G49" i="8"/>
  <c r="G48" i="8"/>
  <c r="G47" i="8"/>
  <c r="G46" i="8"/>
  <c r="G45" i="8"/>
  <c r="G42" i="8"/>
  <c r="G41" i="8"/>
  <c r="G40" i="8"/>
  <c r="G39" i="8"/>
  <c r="G38" i="8"/>
  <c r="G37" i="8"/>
  <c r="G33" i="8"/>
  <c r="G32" i="8"/>
  <c r="G31" i="8"/>
  <c r="G30" i="8"/>
  <c r="G27" i="8"/>
  <c r="G24" i="8"/>
  <c r="G28" i="8" s="1"/>
  <c r="G17" i="8"/>
  <c r="G16" i="8"/>
  <c r="G15" i="8"/>
  <c r="G14" i="8"/>
  <c r="G11" i="8"/>
  <c r="G10" i="8"/>
  <c r="G9" i="8"/>
  <c r="G8" i="8"/>
  <c r="G12" i="8" s="1"/>
  <c r="G144" i="7"/>
  <c r="G143" i="7"/>
  <c r="G142" i="7"/>
  <c r="G139" i="7"/>
  <c r="G138" i="7"/>
  <c r="G137" i="7"/>
  <c r="G134" i="7"/>
  <c r="G133" i="7"/>
  <c r="G132" i="7"/>
  <c r="G131" i="7"/>
  <c r="G130" i="7"/>
  <c r="G127" i="7"/>
  <c r="G128" i="7" s="1"/>
  <c r="G126" i="7"/>
  <c r="G125" i="7"/>
  <c r="G124" i="7"/>
  <c r="G123" i="7"/>
  <c r="G122" i="7"/>
  <c r="G119" i="7"/>
  <c r="G118" i="7"/>
  <c r="G117" i="7"/>
  <c r="G116" i="7"/>
  <c r="G115" i="7"/>
  <c r="G114" i="7"/>
  <c r="G110" i="7"/>
  <c r="G109" i="7"/>
  <c r="G108" i="7"/>
  <c r="G107" i="7"/>
  <c r="G106" i="7"/>
  <c r="G105" i="7"/>
  <c r="G104" i="7"/>
  <c r="G101" i="7"/>
  <c r="G100" i="7"/>
  <c r="G99" i="7"/>
  <c r="G98" i="7"/>
  <c r="G95" i="7"/>
  <c r="G94" i="7"/>
  <c r="G93" i="7"/>
  <c r="G92" i="7"/>
  <c r="G91" i="7"/>
  <c r="G88" i="7"/>
  <c r="G89" i="7" s="1"/>
  <c r="G87" i="7"/>
  <c r="G86" i="7"/>
  <c r="G85" i="7"/>
  <c r="G84" i="7"/>
  <c r="G83" i="7"/>
  <c r="G82" i="7"/>
  <c r="G81" i="7"/>
  <c r="G78" i="7"/>
  <c r="G77" i="7"/>
  <c r="G76" i="7"/>
  <c r="G75" i="7"/>
  <c r="G74" i="7"/>
  <c r="G73" i="7"/>
  <c r="G69" i="7"/>
  <c r="G68" i="7"/>
  <c r="G67" i="7"/>
  <c r="G66" i="7"/>
  <c r="G63" i="7"/>
  <c r="G62" i="7"/>
  <c r="G61" i="7"/>
  <c r="G60" i="7"/>
  <c r="G57" i="7"/>
  <c r="G56" i="7"/>
  <c r="G55" i="7"/>
  <c r="G54" i="7"/>
  <c r="G53" i="7"/>
  <c r="G50" i="7"/>
  <c r="G49" i="7"/>
  <c r="G48" i="7"/>
  <c r="G47" i="7"/>
  <c r="G46" i="7"/>
  <c r="G45" i="7"/>
  <c r="G42" i="7"/>
  <c r="G41" i="7"/>
  <c r="G40" i="7"/>
  <c r="G39" i="7"/>
  <c r="G38" i="7"/>
  <c r="G37" i="7"/>
  <c r="G33" i="7"/>
  <c r="G32" i="7"/>
  <c r="G31" i="7"/>
  <c r="G30" i="7"/>
  <c r="G27" i="7"/>
  <c r="G26" i="7"/>
  <c r="G23" i="7"/>
  <c r="G22" i="7"/>
  <c r="G21" i="7"/>
  <c r="G20" i="7"/>
  <c r="G17" i="7"/>
  <c r="G16" i="7"/>
  <c r="G15" i="7"/>
  <c r="G14" i="7"/>
  <c r="G11" i="7"/>
  <c r="G10" i="7"/>
  <c r="G9" i="7"/>
  <c r="G8" i="7"/>
  <c r="G145" i="7"/>
  <c r="G140" i="7"/>
  <c r="G135" i="7"/>
  <c r="G120" i="7"/>
  <c r="G111" i="7"/>
  <c r="G102" i="7"/>
  <c r="G96" i="7"/>
  <c r="G79" i="7"/>
  <c r="G70" i="7"/>
  <c r="G64" i="7"/>
  <c r="G58" i="7"/>
  <c r="G51" i="7"/>
  <c r="G43" i="7"/>
  <c r="G34" i="7"/>
  <c r="G24" i="7"/>
  <c r="G12" i="7" l="1"/>
  <c r="G79" i="8"/>
  <c r="G51" i="8"/>
  <c r="G89" i="8"/>
  <c r="G111" i="8"/>
  <c r="G135" i="8"/>
  <c r="G128" i="8"/>
  <c r="G96" i="8"/>
  <c r="G43" i="8"/>
  <c r="G34" i="8"/>
  <c r="G18" i="8"/>
  <c r="G28" i="7"/>
</calcChain>
</file>

<file path=xl/comments1.xml><?xml version="1.0" encoding="utf-8"?>
<comments xmlns="http://schemas.openxmlformats.org/spreadsheetml/2006/main">
  <authors>
    <author>Author</author>
  </authors>
  <commentList>
    <comment ref="C8" authorId="0" shapeId="0">
      <text>
        <r>
          <rPr>
            <sz val="9"/>
            <color indexed="81"/>
            <rFont val="Tahoma"/>
            <family val="2"/>
          </rPr>
          <t>Place checkmarks as appropriate</t>
        </r>
      </text>
    </comment>
    <comment ref="I8" authorId="0" shapeId="0">
      <text>
        <r>
          <rPr>
            <sz val="9"/>
            <color indexed="81"/>
            <rFont val="Tahoma"/>
            <family val="2"/>
          </rPr>
          <t>Mark cells with Y for yes or N for no.
Col G and percentages will calculate automatically</t>
        </r>
      </text>
    </comment>
  </commentList>
</comments>
</file>

<file path=xl/sharedStrings.xml><?xml version="1.0" encoding="utf-8"?>
<sst xmlns="http://schemas.openxmlformats.org/spreadsheetml/2006/main" count="1249" uniqueCount="182">
  <si>
    <t>√</t>
  </si>
  <si>
    <t>General Counsel</t>
  </si>
  <si>
    <t>Chief Financial Officer</t>
  </si>
  <si>
    <t>STRATEGIC</t>
  </si>
  <si>
    <t>SYSTEMIC</t>
  </si>
  <si>
    <t>MANAGED</t>
  </si>
  <si>
    <t xml:space="preserve">AD HOC </t>
  </si>
  <si>
    <t>AD HOC</t>
  </si>
  <si>
    <t xml:space="preserve">COMPONENTS </t>
  </si>
  <si>
    <t>HR management of critical processes</t>
  </si>
  <si>
    <t>HR case-by-case needs assessments and actions</t>
  </si>
  <si>
    <t>MATURITY SCALE</t>
  </si>
  <si>
    <t xml:space="preserve">Component Matrix for Workforce and Succession Planning </t>
  </si>
  <si>
    <t>Workforce Planning Maturity Assessment Tool</t>
  </si>
  <si>
    <t xml:space="preserve">Procedure exists </t>
  </si>
  <si>
    <t>Procedure desired</t>
  </si>
  <si>
    <t>Procedure not desired</t>
  </si>
  <si>
    <t>Metric-driven evaluation of workforce planning activities</t>
  </si>
  <si>
    <t>Chief Executive Officer</t>
  </si>
  <si>
    <t>Chief Operating Officer</t>
  </si>
  <si>
    <t>VP, Marketing</t>
  </si>
  <si>
    <t>Department/Division Head</t>
  </si>
  <si>
    <t xml:space="preserve">Talent pool identified for critical positions </t>
  </si>
  <si>
    <t>Key capabilities assessed and documented for success in critical positions</t>
  </si>
  <si>
    <r>
      <rPr>
        <b/>
        <sz val="10"/>
        <color indexed="8"/>
        <rFont val="Century Gothic"/>
        <family val="2"/>
      </rPr>
      <t xml:space="preserve">Talent Identification and Acquisition: </t>
    </r>
    <r>
      <rPr>
        <b/>
        <sz val="9"/>
        <color indexed="8"/>
        <rFont val="Century Gothic"/>
        <family val="2"/>
      </rPr>
      <t xml:space="preserve">
</t>
    </r>
    <r>
      <rPr>
        <sz val="9"/>
        <color indexed="8"/>
        <rFont val="Century Gothic"/>
        <family val="2"/>
      </rPr>
      <t>Capacity to 1) assess strategic personnel needs and to fill those positions through identifying, recruiting and hiring excellent candidates and 2) identify high potential internal employees and create pathways for their advancement</t>
    </r>
  </si>
  <si>
    <r>
      <rPr>
        <b/>
        <sz val="10"/>
        <color indexed="8"/>
        <rFont val="Century Gothic"/>
        <family val="2"/>
      </rPr>
      <t>Knowledge and Skills Development:</t>
    </r>
    <r>
      <rPr>
        <sz val="10"/>
        <color indexed="8"/>
        <rFont val="Century Gothic"/>
        <family val="2"/>
      </rPr>
      <t xml:space="preserve"> </t>
    </r>
    <r>
      <rPr>
        <sz val="9"/>
        <color indexed="8"/>
        <rFont val="Century Gothic"/>
        <family val="2"/>
      </rPr>
      <t xml:space="preserve">
Capacity to improve the effectiveness of the workforce through training and professional development, specifically focusing on skills acquisition for high-potential employees </t>
    </r>
  </si>
  <si>
    <r>
      <rPr>
        <b/>
        <sz val="10"/>
        <color indexed="8"/>
        <rFont val="Century Gothic"/>
        <family val="2"/>
      </rPr>
      <t xml:space="preserve">Performance Evaluation: 
</t>
    </r>
    <r>
      <rPr>
        <sz val="9"/>
        <color indexed="8"/>
        <rFont val="Century Gothic"/>
        <family val="2"/>
      </rPr>
      <t>Capacity to effectively evaluate the contributions and growth of the workforce and to provide thoughtful and deliberate feedback on an ongoing basis</t>
    </r>
  </si>
  <si>
    <r>
      <rPr>
        <b/>
        <sz val="10"/>
        <color indexed="8"/>
        <rFont val="Century Gothic"/>
        <family val="2"/>
      </rPr>
      <t xml:space="preserve">Leadership Cultivation: </t>
    </r>
    <r>
      <rPr>
        <b/>
        <sz val="9"/>
        <color indexed="8"/>
        <rFont val="Century Gothic"/>
        <family val="2"/>
      </rPr>
      <t xml:space="preserve">
</t>
    </r>
    <r>
      <rPr>
        <sz val="9"/>
        <color indexed="8"/>
        <rFont val="Century Gothic"/>
        <family val="2"/>
      </rPr>
      <t xml:space="preserve">Capacity to identify management and leadership capacity in employees and to provide the mentorship, professional development and advancement opportunities to potential leaders, including visibility to the broader organization   </t>
    </r>
  </si>
  <si>
    <t>High-potential employees are not identified for potential advancement 
Reclassification / promotion requests generated by employee 
Compensation analysis on case-by-case basis
Compliance-based diversity, equity and inclusion (DEI) program</t>
  </si>
  <si>
    <t xml:space="preserve">Performance evaluation is compliance- / adequacy-based 
Performance evaluation is not performed at least annually </t>
  </si>
  <si>
    <t>Limited mentorship opportunities 
Leadership potential not intentionally assessed 
Limited organizational visibility for emerging leaders 
DEI program not integrated into leadership development</t>
  </si>
  <si>
    <t xml:space="preserve">Workforce plan / succession plans managed by HR 
Key positions identified with vacancy risk 
Regular skills gap analysis performed 
Criteria established for high potential identification
Managers identify high-potential employees
Talent pool identified for critical positions </t>
  </si>
  <si>
    <t xml:space="preserve">Succession plans developed for CEO/ED direct reports
HR established retention/turnover metrics
Job description and classification annually reviewed across  positions 
Compensation analysis annually performed across pay ranges
Annual compensation adjustments to reflect salary market
Targeted DEI recruitment  </t>
  </si>
  <si>
    <t xml:space="preserve">Key capabilities assessed and documented for success in critical positions
Professional development program aligned to job responsibilities
Value-added professional development to improve skills and support promotion and advancement 
Professional development program includes management and leadership training components
DEI goals and objectives integrated into professional development program </t>
  </si>
  <si>
    <t xml:space="preserve">Performance evaluation supports individual goals and development 
Performance evaluation includes supervisor and employee feedback 
Performance evaluation is performed annually 
Performance evaluation integrated with compensation increases and career pathways </t>
  </si>
  <si>
    <t>CEO/ED direct reports provide departmental leadership</t>
  </si>
  <si>
    <t>CEO/ED active leadership and engagement with collaboration across departments</t>
  </si>
  <si>
    <t>HR implemented template and process framework for workforce planning 
CEO/ED direct reports lead teams to develop workforce plans   
CEO/ED direct reports provide annual key position succession plans through director level
DEI goals integrated into workforce development planning
Documentation of lessons learned for future workforce plan improvement 
HR reports on state of the workforce to executive management
Compensation analysis performed at position-specific levels for both horizontal (skills/experience) and vertical (scope of responsibilities) variance
High potentials have defined pathways to advancement</t>
  </si>
  <si>
    <t>CEO/ED direct reports actively engaged in departmental professional development
Professional development aligned across core concepts with defined knowledge and skills development objectives across departments and positions 
Knowledge transfer needs identified with established mechanisms to ensure access 
Targeted professional development  / leadership growth for high potential employees 
Professional development integrated into high potential and leadership potential identification</t>
  </si>
  <si>
    <t>CEO/ED direct reports responsible for identifying leadership potential and subsequent professional development/mentoring/experiential opportunities 
CEO/ED direct reports establish specific departmental leadership tracks
Emerging leaders recognized within departments
DEI program integrated into leadership development
HR develops transition support for new leaders / managers
Specific leadership competencies are defined and integrated with performance evaluation and professional development 
Experiential leadership development opportunities across departments</t>
  </si>
  <si>
    <t>CEO/ED sets vision and priority for talent acquisition
Workforce assessed considering long-term and short-term business goals 
Identification of high potentials shared across departments 
Constant recruitment of high potentials  to address skills gaps and build bench strength
Communicated and transparent talent management strategy  
Executives collaborate on talent pool development across departments</t>
  </si>
  <si>
    <t>CEO/ED engagement in succession planning and retention of critical positions and high-potential employees
CEO/ED engagement in competitive compensation planning 
CEO/ED direct reports execute, maintain and monitor performance of workforce plans
CEO/ED direct reports provide key position succession plans beyond director level
Predictive compensation analysis for market sectors
Metric-driven evaluation of workforce planning activities</t>
  </si>
  <si>
    <t>Performance evaluation identifies future strategic organizational needs in the context of individual evaluation 
Performance evaluation includes multiple layers of departmental feedback and executive engagement   
Performance evaluation includes scheduled benchmarking discussions/ interim assessments throughout the year to determine progress toward individual goals</t>
  </si>
  <si>
    <r>
      <rPr>
        <b/>
        <sz val="16"/>
        <color indexed="63"/>
        <rFont val="Century Gothic"/>
        <family val="2"/>
      </rPr>
      <t xml:space="preserve">-----------&gt;           </t>
    </r>
    <r>
      <rPr>
        <b/>
        <sz val="12"/>
        <color indexed="63"/>
        <rFont val="Century Gothic"/>
        <family val="2"/>
      </rPr>
      <t xml:space="preserve">Increasing Maturity           </t>
    </r>
    <r>
      <rPr>
        <b/>
        <sz val="16"/>
        <color indexed="63"/>
        <rFont val="Century Gothic"/>
        <family val="2"/>
      </rPr>
      <t xml:space="preserve">  -----------&gt;</t>
    </r>
  </si>
  <si>
    <t>CEO/ED actively engaged in leadership cultivation
Leadership development program aligned with strategic business goals
Emerging leaders recognized across departments
CEO/ED direct reports engaged in transition support for new managers / leaders
Leadership development alumni program drives future mentorship and identification opportunities</t>
  </si>
  <si>
    <r>
      <rPr>
        <b/>
        <sz val="10"/>
        <color indexed="8"/>
        <rFont val="Century Gothic"/>
        <family val="2"/>
      </rPr>
      <t xml:space="preserve">Advancement and Retention: 
</t>
    </r>
    <r>
      <rPr>
        <sz val="9"/>
        <color indexed="8"/>
        <rFont val="Century Gothic"/>
        <family val="2"/>
      </rPr>
      <t>Capacity to 1) retain effective employees through career growth and compensation, 2)  nurture high-potential employees, taking deliberate actions to provide those individuals opportunities to advance to positions of higher authority</t>
    </r>
    <r>
      <rPr>
        <b/>
        <sz val="9"/>
        <color indexed="8"/>
        <rFont val="Century Gothic"/>
        <family val="2"/>
      </rPr>
      <t xml:space="preserve"> </t>
    </r>
    <r>
      <rPr>
        <sz val="9"/>
        <color indexed="8"/>
        <rFont val="Century Gothic"/>
        <family val="2"/>
      </rPr>
      <t>in accordance with the strategic needs of the organization, and 3) ensure talent pools and succession planning exist across the organization</t>
    </r>
  </si>
  <si>
    <t>Customize these columns for your organization's strategic leaders, 
then evaluate rows as applicable</t>
  </si>
  <si>
    <t>Direct reports to executive / Total employees reporting</t>
  </si>
  <si>
    <t>#/##</t>
  </si>
  <si>
    <t>Personnel needs are assessed as needed 
No high-potential identification strategy 
Key positions identified as needed 
No established succession planning</t>
  </si>
  <si>
    <t xml:space="preserve">Personnel needs are assessed as needed </t>
  </si>
  <si>
    <t xml:space="preserve">No high-potential identification strategy </t>
  </si>
  <si>
    <t xml:space="preserve">Key positions identified as needed </t>
  </si>
  <si>
    <t>No established succession planning</t>
  </si>
  <si>
    <t xml:space="preserve">Workforce plan / succession plans managed by HR </t>
  </si>
  <si>
    <t xml:space="preserve">Key positions identified with vacancy risk </t>
  </si>
  <si>
    <t xml:space="preserve">Regular skills gap analysis performed </t>
  </si>
  <si>
    <t>Criteria established for high potential identification</t>
  </si>
  <si>
    <t>Managers identify high-potential employees</t>
  </si>
  <si>
    <t xml:space="preserve">Market analysis and recruitment strategies in collaboration with HR </t>
  </si>
  <si>
    <t xml:space="preserve">CEO/ED direct reports manage workforce plan  with HR support </t>
  </si>
  <si>
    <t xml:space="preserve">CEO/ED direct reports take an active role in identifying high-potential employees </t>
  </si>
  <si>
    <t>High-potential status disclosed to employee</t>
  </si>
  <si>
    <t>Established metrics on hiring effectiveness</t>
  </si>
  <si>
    <t>Talent Identification and Acquisition</t>
  </si>
  <si>
    <t>Leadership Cultivation</t>
  </si>
  <si>
    <t>Performance Evaluation</t>
  </si>
  <si>
    <t>Knowledge &amp; Skills Development</t>
  </si>
  <si>
    <t xml:space="preserve">High-potential employees are not identified for potential advancement </t>
  </si>
  <si>
    <t xml:space="preserve">Reclassification / promotion requests generated by employee </t>
  </si>
  <si>
    <t>Compensation analysis on case-by-case basis</t>
  </si>
  <si>
    <t>Compliance-based diversity, equity and inclusion (DEI) program</t>
  </si>
  <si>
    <t>Succession plans developed for CEO/ED direct reports</t>
  </si>
  <si>
    <t>HR established retention/turnover metrics</t>
  </si>
  <si>
    <t xml:space="preserve">Job description and classification annually reviewed across  positions </t>
  </si>
  <si>
    <t>Compensation analysis annually performed across pay ranges</t>
  </si>
  <si>
    <t>Annual compensation adjustments to reflect salary market</t>
  </si>
  <si>
    <t xml:space="preserve">Targeted DEI recruitment  </t>
  </si>
  <si>
    <t xml:space="preserve">HR implemented template and process framework for workforce planning </t>
  </si>
  <si>
    <t xml:space="preserve">CEO/ED direct reports lead teams to develop workforce plans   </t>
  </si>
  <si>
    <t>CEO/ED direct reports provide annual key position succession plans through director level</t>
  </si>
  <si>
    <t>DEI goals integrated into workforce development planning</t>
  </si>
  <si>
    <t xml:space="preserve">Documentation of lessons learned for future workforce plan improvement </t>
  </si>
  <si>
    <t>HR reports on state of the workforce to executive management</t>
  </si>
  <si>
    <t>Compensation analysis performed at position-specific levels for both horizontal (skills/experience) and vertical (scope of responsibilities) variance</t>
  </si>
  <si>
    <t>High potentials have defined pathways to advancement</t>
  </si>
  <si>
    <t xml:space="preserve">Compliance-based professional development 
Overlapping training period only prior to key departures 
No targeted development of high potentials 
Case-by-case job skills support </t>
  </si>
  <si>
    <t xml:space="preserve">Compliance-based professional development </t>
  </si>
  <si>
    <t xml:space="preserve">Overlapping training period only prior to key departures </t>
  </si>
  <si>
    <t xml:space="preserve">No targeted development of high potentials </t>
  </si>
  <si>
    <t xml:space="preserve">Case-by-case job skills support </t>
  </si>
  <si>
    <t>Professional development program aligned to job responsibilities</t>
  </si>
  <si>
    <t xml:space="preserve">Value-added professional development to improve skills and support promotion and advancement </t>
  </si>
  <si>
    <t>Professional development program includes management and leadership training components</t>
  </si>
  <si>
    <t xml:space="preserve">DEI goals and objectives integrated into professional development program </t>
  </si>
  <si>
    <t>CEO/ED direct reports actively engaged in departmental professional development</t>
  </si>
  <si>
    <t xml:space="preserve">Professional development aligned across core concepts with defined knowledge and skills development objectives across departments and positions </t>
  </si>
  <si>
    <t xml:space="preserve">Knowledge transfer needs identified with established mechanisms to ensure access </t>
  </si>
  <si>
    <t xml:space="preserve">Targeted professional development  / leadership growth for high potential employees </t>
  </si>
  <si>
    <t>Professional development integrated into high potential and leadership potential identification</t>
  </si>
  <si>
    <t xml:space="preserve">Performance evaluation is compliance- / adequacy-based </t>
  </si>
  <si>
    <t xml:space="preserve">Performance evaluation is not performed at least annually </t>
  </si>
  <si>
    <t xml:space="preserve">Performance evaluation supports individual goals and development </t>
  </si>
  <si>
    <t xml:space="preserve">Performance evaluation includes supervisor and employee feedback </t>
  </si>
  <si>
    <t xml:space="preserve">Performance evaluation is performed annually </t>
  </si>
  <si>
    <t xml:space="preserve">Performance evaluation integrated with compensation increases and career pathways </t>
  </si>
  <si>
    <t xml:space="preserve">Performance evaluation supports organization and department strategic goals in the context of individual evaluation </t>
  </si>
  <si>
    <t xml:space="preserve">Performance evaluation includes supervisor and peer feedback </t>
  </si>
  <si>
    <t xml:space="preserve">Performance evaluation includes interim assessments between annual evaluations </t>
  </si>
  <si>
    <t>Performance evalution integrated into high-potential identification criteria</t>
  </si>
  <si>
    <t xml:space="preserve">Limited mentorship opportunities </t>
  </si>
  <si>
    <t xml:space="preserve">Leadership potential not intentionally assessed </t>
  </si>
  <si>
    <t xml:space="preserve">Limited organizational visibility for emerging leaders </t>
  </si>
  <si>
    <t>DEI program not integrated into leadership development</t>
  </si>
  <si>
    <t xml:space="preserve">Established mentor program </t>
  </si>
  <si>
    <t xml:space="preserve">Leadership potential assessed through mutliple channels (performance evaluation, professional development, observation, DEI) </t>
  </si>
  <si>
    <t>Leadership potential status disclosed to employee</t>
  </si>
  <si>
    <t>HR developed leadership track for advancement</t>
  </si>
  <si>
    <t xml:space="preserve">CEO/ED direct reports responsible for identifying leadership potential and subsequent professional development/mentoring/experiential opportunities </t>
  </si>
  <si>
    <t>CEO/ED direct reports establish specific departmental leadership tracks</t>
  </si>
  <si>
    <t>Emerging leaders recognized within departments</t>
  </si>
  <si>
    <t>DEI program integrated into leadership development</t>
  </si>
  <si>
    <t>HR develops transition support for new leaders / managers</t>
  </si>
  <si>
    <t xml:space="preserve">Specific leadership competencies are defined and integrated with performance evaluation and professional development </t>
  </si>
  <si>
    <t>Experiential leadership development opportunities across departments</t>
  </si>
  <si>
    <t>Use these columns to mark which procedures are in place and desired</t>
  </si>
  <si>
    <t>Enterprise-Wide Results</t>
  </si>
  <si>
    <t>Total employees</t>
  </si>
  <si>
    <t>#</t>
  </si>
  <si>
    <t>Advancement &amp; Retention</t>
  </si>
  <si>
    <t>Talent ID &amp; Acquisition</t>
  </si>
  <si>
    <t>CEO/ED sets vision and priority for talent acquisition</t>
  </si>
  <si>
    <t xml:space="preserve">Workforce assessed considering long-term and short-term business goals </t>
  </si>
  <si>
    <t xml:space="preserve">Identification of high potentials shared across departments </t>
  </si>
  <si>
    <t>Constant recruitment of high potentials  to address skills gaps and build bench strength</t>
  </si>
  <si>
    <t xml:space="preserve">Communicated and transparent talent management strategy  </t>
  </si>
  <si>
    <t>Executives collaborate on talent pool development across departments</t>
  </si>
  <si>
    <t>CEO/ED engagement in succession planning and retention of critical positions and high-potential employees</t>
  </si>
  <si>
    <t xml:space="preserve">CEO/ED engagement in competitive compensation planning </t>
  </si>
  <si>
    <t>CEO/ED direct reports execute, maintain and monitor performance of workforce plans</t>
  </si>
  <si>
    <t>CEO/ED direct reports provide key position succession plans beyond director level</t>
  </si>
  <si>
    <t>Predictive compensation analysis for market sectors</t>
  </si>
  <si>
    <t xml:space="preserve">CEO/ED identifies professional development priorities in consultation with direct reports </t>
  </si>
  <si>
    <t>Professional development program aligned with strategic business goals</t>
  </si>
  <si>
    <t xml:space="preserve">Professional development algined to specified succession planning needs </t>
  </si>
  <si>
    <t>Professional development program undergoes external valuation / benchmarking for best practices</t>
  </si>
  <si>
    <t>Experiential learning opportunities for leadership potentials</t>
  </si>
  <si>
    <t xml:space="preserve">Performance evaluation identifies future strategic organizational needs in the context of individual evaluation </t>
  </si>
  <si>
    <t xml:space="preserve">Performance evaluation includes multiple layers of departmental feedback and executive engagement   </t>
  </si>
  <si>
    <t>Performance evaluation includes scheduled benchmarking discussions/ interim assessments throughout the year to determine progress toward individual goals</t>
  </si>
  <si>
    <t>Y</t>
  </si>
  <si>
    <t>N</t>
  </si>
  <si>
    <t>How to Use This Workforce Maturity Model Tool</t>
  </si>
  <si>
    <t>YES</t>
  </si>
  <si>
    <t>Achieved criteria</t>
  </si>
  <si>
    <t>Manufacturing</t>
  </si>
  <si>
    <t>Supply Chain and Logistics</t>
  </si>
  <si>
    <t>Research &amp; Development</t>
  </si>
  <si>
    <t>VP, Sales 
Marketing and Sales</t>
  </si>
  <si>
    <t>3/27</t>
  </si>
  <si>
    <t>12/87</t>
  </si>
  <si>
    <t>11/79</t>
  </si>
  <si>
    <t>4/5</t>
  </si>
  <si>
    <t>15/1506</t>
  </si>
  <si>
    <t>10/1267</t>
  </si>
  <si>
    <t>13/459</t>
  </si>
  <si>
    <t>12/1101</t>
  </si>
  <si>
    <t xml:space="preserve">CEO/ED direct reports responsible for departmental talent pool development </t>
  </si>
  <si>
    <r>
      <t xml:space="preserve">Maturity Model Components
</t>
    </r>
    <r>
      <rPr>
        <sz val="9"/>
        <color theme="1"/>
        <rFont val="Century Gothic"/>
        <family val="2"/>
      </rPr>
      <t xml:space="preserve">
The "Instructions" tab describes how to use this tool. 
Note that shaded cells will be populated automatically; only fill in the white cells.
</t>
    </r>
    <r>
      <rPr>
        <b/>
        <sz val="9"/>
        <color theme="1"/>
        <rFont val="Century Gothic"/>
        <family val="2"/>
      </rPr>
      <t xml:space="preserve">
</t>
    </r>
    <r>
      <rPr>
        <sz val="9"/>
        <color indexed="8"/>
        <rFont val="Century Gothic"/>
        <family val="2"/>
      </rPr>
      <t>See "Five Component Matrix" tab for detailed definitions of each component (Talent Identification and Acquisition, Advancement and Retention, Knowledge and Skills Development, Performance Evaluation and Leadership Cultivation)</t>
    </r>
  </si>
  <si>
    <t xml:space="preserve">Leadership potential assessed through multiple channels (performance evaluation, professional development, observation, DEI) </t>
  </si>
  <si>
    <t>Performance evaluation integrated into high-potential identification criteria</t>
  </si>
  <si>
    <t xml:space="preserve">Professional development aligned to specified succession planning needs </t>
  </si>
  <si>
    <t>Market analysis and recruitment strategies in collaboration with HR 
CEO/ED direct reports manage workforce plan  with HR support 
CEO/ED direct reports take an active role in identifying high-potential employees 
High-potential status disclosed to employee
CEO/ED direct reports responsible for departmental talent pool development 
Established metrics on hiring effectiveness</t>
  </si>
  <si>
    <t>CEO/ED identifies professional development priorities in consultation with direct reports 
Professional development program aligned with strategic business goals
Professional development aligned to specified succession planning needs 
Professional development program undergoes external valuation / benchmarking for best practices
Experiential learning opportunities for leadership potentials</t>
  </si>
  <si>
    <t>Performance evaluation supports organization and department strategic goals in the context of individual evaluation 
Performance evaluation includes supervisor and peer feedback 
Performance evaluation includes interim assessments between annual evaluations 
Performance evaluation integrated into high-potential identification criteria</t>
  </si>
  <si>
    <t>Established mentor program 
Leadership potential assessed through multiple channels (performance evaluation, professional development, observation, DEI) 
Leadership potential status disclosed to employee
HR developed leadership track for advancement</t>
  </si>
  <si>
    <r>
      <t xml:space="preserve">Maturity Model Components
</t>
    </r>
    <r>
      <rPr>
        <sz val="9"/>
        <color theme="1"/>
        <rFont val="Century Gothic"/>
        <family val="2"/>
      </rPr>
      <t xml:space="preserve">
This sample illustrates what a completed assessment might look like. 
</t>
    </r>
    <r>
      <rPr>
        <b/>
        <sz val="9"/>
        <color theme="1"/>
        <rFont val="Century Gothic"/>
        <family val="2"/>
      </rPr>
      <t/>
    </r>
  </si>
  <si>
    <t>Summary Results</t>
  </si>
  <si>
    <t>Managed</t>
  </si>
  <si>
    <t xml:space="preserve">You can use this tool to help your organization understand how well its processes are helping all groups prepare for its future staffing and succession needs. The Assessment tab lists criteria or attributes for five levels of maturity in the five components of workforce management. By marking which criteria best describe your processes, you can understand the areas where your organization needs to focus its attention to improve workforce management and planning.
Step 1: In columns C-E, mark whether you have or desire each process. Not every process is relevant to every organization, and narrowing your list here will simplify the next stage. 
Step 2: Customize columns I-P for your organization's departments and key leaders. In row 5, add the total number of employees in the organization (G5) and the number of employees reporting (directly or indirectly) up to each executive or department (I5-P5). Add columns as needed.
Step 3: Determine which criteria or attributes describe the processes in place for the department in each column. Mark the appropriate cell with Y (yes) or N (no). 
The tool will use your responses in columns I through P to populate the total organizational results in column G. Summary totals by department are shown at the bottom, as a percentage. Review the results to determine the entity's overall maturity and enter it in the bottom row, column G. </t>
  </si>
  <si>
    <t>Overall Maturity</t>
  </si>
  <si>
    <t xml:space="preserve">Performance evaluation is compliance/adequacy-based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</si>
</sst>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Calibri"/>
      <family val="2"/>
      <scheme val="minor"/>
    </font>
    <font>
      <sz val="9"/>
      <color indexed="8"/>
      <name val="Century Gothic"/>
      <family val="2"/>
    </font>
    <font>
      <b/>
      <sz val="10"/>
      <color indexed="8"/>
      <name val="Century Gothic"/>
      <family val="2"/>
    </font>
    <font>
      <b/>
      <sz val="9"/>
      <color indexed="8"/>
      <name val="Century Gothic"/>
      <family val="2"/>
    </font>
    <font>
      <sz val="10"/>
      <color indexed="8"/>
      <name val="Century Gothic"/>
      <family val="2"/>
    </font>
    <font>
      <b/>
      <sz val="16"/>
      <color indexed="63"/>
      <name val="Century Gothic"/>
      <family val="2"/>
    </font>
    <font>
      <b/>
      <sz val="12"/>
      <color indexed="63"/>
      <name val="Century Gothic"/>
      <family val="2"/>
    </font>
    <font>
      <sz val="9"/>
      <color theme="1"/>
      <name val="Century Gothic"/>
      <family val="2"/>
    </font>
    <font>
      <sz val="11"/>
      <color theme="1"/>
      <name val="Century Gothic"/>
      <family val="2"/>
    </font>
    <font>
      <sz val="8"/>
      <color theme="0"/>
      <name val="Century Gothic"/>
      <family val="2"/>
    </font>
    <font>
      <b/>
      <sz val="16"/>
      <color theme="0"/>
      <name val="Century Gothic"/>
      <family val="2"/>
    </font>
    <font>
      <b/>
      <sz val="11"/>
      <color rgb="FF00B050"/>
      <name val="Calibri"/>
      <family val="2"/>
    </font>
    <font>
      <b/>
      <sz val="11"/>
      <color theme="1"/>
      <name val="Calibri"/>
      <family val="2"/>
      <scheme val="minor"/>
    </font>
    <font>
      <b/>
      <sz val="11"/>
      <color rgb="FFFF0000"/>
      <name val="Calibri"/>
      <family val="2"/>
      <scheme val="minor"/>
    </font>
    <font>
      <b/>
      <sz val="9"/>
      <color theme="1"/>
      <name val="Century Gothic"/>
      <family val="2"/>
    </font>
    <font>
      <i/>
      <sz val="10"/>
      <color theme="1"/>
      <name val="Century Gothic"/>
      <family val="2"/>
    </font>
    <font>
      <b/>
      <sz val="11"/>
      <color theme="1"/>
      <name val="Century Gothic"/>
      <family val="2"/>
    </font>
    <font>
      <sz val="9"/>
      <color theme="1"/>
      <name val="Calibri"/>
      <family val="2"/>
      <scheme val="minor"/>
    </font>
    <font>
      <b/>
      <sz val="9"/>
      <color rgb="FFFF0000"/>
      <name val="Century Gothic"/>
      <family val="2"/>
    </font>
    <font>
      <b/>
      <sz val="12"/>
      <color theme="1"/>
      <name val="Century Gothic"/>
      <family val="2"/>
    </font>
    <font>
      <b/>
      <sz val="8"/>
      <color theme="0"/>
      <name val="Century Gothic"/>
      <family val="2"/>
    </font>
    <font>
      <b/>
      <sz val="16"/>
      <color theme="1"/>
      <name val="Century Gothic"/>
      <family val="2"/>
    </font>
    <font>
      <b/>
      <sz val="14"/>
      <color theme="0"/>
      <name val="Century Gothic"/>
      <family val="2"/>
    </font>
    <font>
      <b/>
      <sz val="16"/>
      <color theme="1" tint="0.34998626667073579"/>
      <name val="Century Gothic"/>
      <family val="2"/>
    </font>
    <font>
      <b/>
      <sz val="9"/>
      <color rgb="FF10253F"/>
      <name val="Century Gothic"/>
      <family val="2"/>
    </font>
    <font>
      <b/>
      <sz val="9"/>
      <color theme="0"/>
      <name val="Century Gothic"/>
      <family val="2"/>
    </font>
    <font>
      <sz val="9"/>
      <color indexed="81"/>
      <name val="Tahoma"/>
      <family val="2"/>
    </font>
    <font>
      <b/>
      <sz val="12"/>
      <color theme="0"/>
      <name val="Century Gothic"/>
      <family val="2"/>
    </font>
    <font>
      <sz val="11"/>
      <color theme="1"/>
      <name val="Calibri"/>
      <family val="2"/>
      <scheme val="minor"/>
    </font>
    <font>
      <sz val="11"/>
      <color rgb="FFFF0000"/>
      <name val="Calibri"/>
      <family val="2"/>
      <scheme val="minor"/>
    </font>
    <font>
      <b/>
      <sz val="11"/>
      <color rgb="FFFF0000"/>
      <name val="Calibri"/>
      <family val="2"/>
    </font>
    <font>
      <sz val="11"/>
      <color theme="5"/>
      <name val="Calibri"/>
      <family val="2"/>
      <scheme val="minor"/>
    </font>
    <font>
      <b/>
      <sz val="11"/>
      <color theme="0"/>
      <name val="Calibri"/>
      <family val="2"/>
      <scheme val="minor"/>
    </font>
    <font>
      <b/>
      <sz val="11"/>
      <color theme="0"/>
      <name val="Century Gothic"/>
      <family val="2"/>
    </font>
  </fonts>
  <fills count="23">
    <fill>
      <patternFill patternType="none"/>
    </fill>
    <fill>
      <patternFill patternType="gray125"/>
    </fill>
    <fill>
      <patternFill patternType="solid">
        <fgColor theme="9"/>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2"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2"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2" tint="0.39997558519241921"/>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theme="5"/>
        <bgColor indexed="64"/>
      </patternFill>
    </fill>
    <fill>
      <patternFill patternType="solid">
        <fgColor theme="8"/>
        <bgColor indexed="64"/>
      </patternFill>
    </fill>
    <fill>
      <patternFill patternType="solid">
        <fgColor theme="9" tint="0.79998168889431442"/>
        <bgColor indexed="64"/>
      </patternFill>
    </fill>
    <fill>
      <patternFill patternType="solid">
        <fgColor theme="4"/>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theme="1"/>
      </bottom>
      <diagonal/>
    </border>
    <border>
      <left/>
      <right/>
      <top style="thin">
        <color theme="1"/>
      </top>
      <bottom style="thin">
        <color theme="1"/>
      </bottom>
      <diagonal/>
    </border>
    <border>
      <left style="thin">
        <color theme="1"/>
      </left>
      <right style="thin">
        <color theme="1"/>
      </right>
      <top style="thin">
        <color indexed="64"/>
      </top>
      <bottom style="thin">
        <color indexed="64"/>
      </bottom>
      <diagonal/>
    </border>
    <border>
      <left style="thin">
        <color indexed="64"/>
      </left>
      <right/>
      <top/>
      <bottom style="thin">
        <color theme="0"/>
      </bottom>
      <diagonal/>
    </border>
    <border>
      <left style="thin">
        <color indexed="64"/>
      </left>
      <right/>
      <top style="thin">
        <color theme="0"/>
      </top>
      <bottom style="thin">
        <color theme="0"/>
      </bottom>
      <diagonal/>
    </border>
    <border>
      <left style="thin">
        <color indexed="64"/>
      </left>
      <right/>
      <top style="thin">
        <color theme="0"/>
      </top>
      <bottom/>
      <diagonal/>
    </border>
    <border>
      <left style="thin">
        <color indexed="64"/>
      </left>
      <right style="thin">
        <color theme="0"/>
      </right>
      <top/>
      <bottom style="thin">
        <color theme="0"/>
      </bottom>
      <diagonal/>
    </border>
    <border>
      <left/>
      <right/>
      <top/>
      <bottom style="thin">
        <color theme="0" tint="-0.24994659260841701"/>
      </bottom>
      <diagonal/>
    </border>
    <border>
      <left/>
      <right style="thin">
        <color indexed="64"/>
      </right>
      <top/>
      <bottom style="thin">
        <color theme="1" tint="0.499984740745262"/>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tint="-0.24994659260841701"/>
      </left>
      <right style="thin">
        <color theme="0"/>
      </right>
      <top style="thin">
        <color theme="0"/>
      </top>
      <bottom style="thin">
        <color theme="0" tint="-0.24994659260841701"/>
      </bottom>
      <diagonal/>
    </border>
    <border>
      <left style="thin">
        <color theme="0"/>
      </left>
      <right style="thin">
        <color theme="0"/>
      </right>
      <top style="thin">
        <color theme="0"/>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style="thin">
        <color theme="1"/>
      </right>
      <top/>
      <bottom/>
      <diagonal/>
    </border>
    <border>
      <left style="thin">
        <color indexed="64"/>
      </left>
      <right/>
      <top style="thin">
        <color theme="0"/>
      </top>
      <bottom style="medium">
        <color theme="1" tint="0.24994659260841701"/>
      </bottom>
      <diagonal/>
    </border>
    <border>
      <left/>
      <right/>
      <top/>
      <bottom style="medium">
        <color theme="1" tint="0.24994659260841701"/>
      </bottom>
      <diagonal/>
    </border>
    <border>
      <left/>
      <right style="thin">
        <color indexed="64"/>
      </right>
      <top/>
      <bottom style="thin">
        <color indexed="64"/>
      </bottom>
      <diagonal/>
    </border>
    <border>
      <left style="thin">
        <color theme="0"/>
      </left>
      <right style="thin">
        <color theme="1"/>
      </right>
      <top style="thin">
        <color theme="0"/>
      </top>
      <bottom style="thin">
        <color theme="0"/>
      </bottom>
      <diagonal/>
    </border>
    <border>
      <left style="thin">
        <color theme="0"/>
      </left>
      <right style="thin">
        <color theme="1"/>
      </right>
      <top style="thin">
        <color theme="0"/>
      </top>
      <bottom style="thin">
        <color theme="0" tint="-0.24994659260841701"/>
      </bottom>
      <diagonal/>
    </border>
    <border>
      <left style="medium">
        <color theme="0" tint="-0.24994659260841701"/>
      </left>
      <right style="medium">
        <color theme="1"/>
      </right>
      <top style="medium">
        <color theme="1" tint="0.24994659260841701"/>
      </top>
      <bottom style="medium">
        <color theme="1"/>
      </bottom>
      <diagonal/>
    </border>
    <border>
      <left style="medium">
        <color theme="0" tint="-0.24994659260841701"/>
      </left>
      <right style="medium">
        <color theme="0" tint="-0.24994659260841701"/>
      </right>
      <top style="medium">
        <color theme="1" tint="0.24994659260841701"/>
      </top>
      <bottom style="medium">
        <color theme="1"/>
      </bottom>
      <diagonal/>
    </border>
    <border>
      <left style="thin">
        <color indexed="64"/>
      </left>
      <right style="thin">
        <color indexed="64"/>
      </right>
      <top style="thin">
        <color indexed="64"/>
      </top>
      <bottom style="medium">
        <color theme="1"/>
      </bottom>
      <diagonal/>
    </border>
    <border>
      <left style="thin">
        <color indexed="64"/>
      </left>
      <right/>
      <top style="thin">
        <color indexed="64"/>
      </top>
      <bottom style="medium">
        <color theme="1"/>
      </bottom>
      <diagonal/>
    </border>
    <border>
      <left/>
      <right/>
      <top style="medium">
        <color theme="1" tint="0.24994659260841701"/>
      </top>
      <bottom style="medium">
        <color theme="1"/>
      </bottom>
      <diagonal/>
    </border>
    <border>
      <left/>
      <right/>
      <top style="thin">
        <color indexed="64"/>
      </top>
      <bottom style="medium">
        <color theme="1"/>
      </bottom>
      <diagonal/>
    </border>
    <border>
      <left/>
      <right style="medium">
        <color theme="1"/>
      </right>
      <top/>
      <bottom/>
      <diagonal/>
    </border>
    <border>
      <left style="thin">
        <color theme="0"/>
      </left>
      <right style="medium">
        <color theme="1"/>
      </right>
      <top style="thin">
        <color theme="0"/>
      </top>
      <bottom style="thin">
        <color theme="0"/>
      </bottom>
      <diagonal/>
    </border>
    <border>
      <left style="thin">
        <color theme="0"/>
      </left>
      <right style="medium">
        <color theme="1"/>
      </right>
      <top style="thin">
        <color theme="0"/>
      </top>
      <bottom style="thin">
        <color theme="0" tint="-0.24994659260841701"/>
      </bottom>
      <diagonal/>
    </border>
    <border>
      <left/>
      <right style="medium">
        <color theme="1"/>
      </right>
      <top/>
      <bottom style="thin">
        <color theme="0" tint="-0.24994659260841701"/>
      </bottom>
      <diagonal/>
    </border>
    <border>
      <left style="medium">
        <color theme="0" tint="-0.24994659260841701"/>
      </left>
      <right style="thin">
        <color theme="0"/>
      </right>
      <top style="medium">
        <color theme="0" tint="-0.24994659260841701"/>
      </top>
      <bottom style="medium">
        <color theme="1"/>
      </bottom>
      <diagonal/>
    </border>
    <border>
      <left style="thin">
        <color theme="0"/>
      </left>
      <right style="thin">
        <color theme="0"/>
      </right>
      <top style="medium">
        <color theme="0" tint="-0.24994659260841701"/>
      </top>
      <bottom style="medium">
        <color theme="1"/>
      </bottom>
      <diagonal/>
    </border>
    <border>
      <left style="thin">
        <color theme="0"/>
      </left>
      <right style="medium">
        <color theme="1"/>
      </right>
      <top style="medium">
        <color theme="0" tint="-0.24994659260841701"/>
      </top>
      <bottom style="medium">
        <color theme="1"/>
      </bottom>
      <diagonal/>
    </border>
    <border>
      <left/>
      <right/>
      <top style="medium">
        <color theme="1"/>
      </top>
      <bottom/>
      <diagonal/>
    </border>
  </borders>
  <cellStyleXfs count="2">
    <xf numFmtId="0" fontId="0" fillId="0" borderId="0"/>
    <xf numFmtId="9" fontId="28" fillId="0" borderId="0" applyFont="0" applyFill="0" applyBorder="0" applyAlignment="0" applyProtection="0"/>
  </cellStyleXfs>
  <cellXfs count="174">
    <xf numFmtId="0" fontId="0" fillId="0" borderId="0" xfId="0"/>
    <xf numFmtId="0" fontId="8" fillId="0" borderId="0" xfId="0" applyFont="1"/>
    <xf numFmtId="0" fontId="7" fillId="0" borderId="0" xfId="0" applyFont="1"/>
    <xf numFmtId="0" fontId="10" fillId="4" borderId="0" xfId="0" applyFont="1" applyFill="1" applyAlignment="1">
      <alignment horizontal="center" vertical="center"/>
    </xf>
    <xf numFmtId="0" fontId="7" fillId="4" borderId="0" xfId="0" applyFont="1" applyFill="1" applyAlignment="1">
      <alignment vertical="center" wrapText="1"/>
    </xf>
    <xf numFmtId="0" fontId="11" fillId="0" borderId="0" xfId="0" applyFont="1" applyBorder="1" applyAlignment="1">
      <alignment horizontal="center" vertical="center"/>
    </xf>
    <xf numFmtId="0" fontId="0" fillId="0" borderId="0" xfId="0" applyBorder="1"/>
    <xf numFmtId="0" fontId="0" fillId="0" borderId="0" xfId="0" applyBorder="1" applyAlignment="1">
      <alignment horizontal="center" vertical="center"/>
    </xf>
    <xf numFmtId="0" fontId="13" fillId="0" borderId="0" xfId="0" applyFont="1" applyBorder="1" applyAlignment="1">
      <alignment horizontal="center"/>
    </xf>
    <xf numFmtId="0" fontId="0" fillId="4" borderId="0" xfId="0" applyFill="1" applyBorder="1"/>
    <xf numFmtId="0" fontId="8" fillId="5" borderId="0" xfId="0" applyFont="1" applyFill="1"/>
    <xf numFmtId="0" fontId="14" fillId="0" borderId="11" xfId="0" applyFont="1" applyBorder="1" applyAlignment="1">
      <alignment horizontal="left" vertical="top" wrapText="1"/>
    </xf>
    <xf numFmtId="0" fontId="7" fillId="6" borderId="11" xfId="0" applyFont="1" applyFill="1" applyBorder="1" applyAlignment="1">
      <alignment horizontal="left" vertical="top" wrapText="1" indent="1"/>
    </xf>
    <xf numFmtId="0" fontId="7" fillId="7" borderId="11" xfId="0" applyFont="1" applyFill="1" applyBorder="1" applyAlignment="1">
      <alignment horizontal="left" vertical="top" wrapText="1" indent="1"/>
    </xf>
    <xf numFmtId="0" fontId="7" fillId="8" borderId="11" xfId="0" applyFont="1" applyFill="1" applyBorder="1" applyAlignment="1">
      <alignment horizontal="left" vertical="top" wrapText="1" indent="1"/>
    </xf>
    <xf numFmtId="0" fontId="7" fillId="9" borderId="11" xfId="0" applyFont="1" applyFill="1" applyBorder="1" applyAlignment="1">
      <alignment horizontal="left" vertical="top" wrapText="1" indent="1"/>
    </xf>
    <xf numFmtId="0" fontId="14" fillId="0" borderId="12" xfId="0" applyFont="1" applyBorder="1" applyAlignment="1">
      <alignment horizontal="left" vertical="top" wrapText="1"/>
    </xf>
    <xf numFmtId="0" fontId="7" fillId="6" borderId="12" xfId="0" applyFont="1" applyFill="1" applyBorder="1" applyAlignment="1">
      <alignment horizontal="left" vertical="top" wrapText="1" indent="1"/>
    </xf>
    <xf numFmtId="0" fontId="7" fillId="7" borderId="12" xfId="0" applyFont="1" applyFill="1" applyBorder="1" applyAlignment="1">
      <alignment horizontal="left" vertical="top" wrapText="1" indent="1"/>
    </xf>
    <xf numFmtId="0" fontId="7" fillId="8" borderId="12" xfId="0" applyFont="1" applyFill="1" applyBorder="1" applyAlignment="1">
      <alignment horizontal="left" vertical="top" wrapText="1" indent="1"/>
    </xf>
    <xf numFmtId="0" fontId="7" fillId="9" borderId="12" xfId="0" applyFont="1" applyFill="1" applyBorder="1" applyAlignment="1">
      <alignment horizontal="left" vertical="top" wrapText="1" indent="1"/>
    </xf>
    <xf numFmtId="0" fontId="15" fillId="10" borderId="13" xfId="0" applyFont="1" applyFill="1" applyBorder="1" applyAlignment="1">
      <alignment horizontal="center" vertical="center"/>
    </xf>
    <xf numFmtId="0" fontId="15" fillId="11" borderId="13" xfId="0" applyFont="1" applyFill="1" applyBorder="1" applyAlignment="1">
      <alignment horizontal="center" vertical="center"/>
    </xf>
    <xf numFmtId="0" fontId="15" fillId="12" borderId="13" xfId="0" applyFont="1" applyFill="1" applyBorder="1" applyAlignment="1">
      <alignment horizontal="center" vertical="center"/>
    </xf>
    <xf numFmtId="0" fontId="15" fillId="13" borderId="13" xfId="0" applyFont="1" applyFill="1" applyBorder="1" applyAlignment="1">
      <alignment horizontal="center" vertical="center" wrapText="1"/>
    </xf>
    <xf numFmtId="0" fontId="16" fillId="4" borderId="0" xfId="0" applyFont="1" applyFill="1" applyAlignment="1">
      <alignment horizontal="center" vertical="center"/>
    </xf>
    <xf numFmtId="0" fontId="16" fillId="14" borderId="1" xfId="0" applyFont="1" applyFill="1" applyBorder="1" applyAlignment="1">
      <alignment horizontal="center" vertical="center"/>
    </xf>
    <xf numFmtId="0" fontId="16" fillId="15" borderId="1" xfId="0" applyFont="1" applyFill="1" applyBorder="1" applyAlignment="1">
      <alignment horizontal="center" vertical="center"/>
    </xf>
    <xf numFmtId="0" fontId="16" fillId="16" borderId="1" xfId="0" applyFont="1" applyFill="1" applyBorder="1" applyAlignment="1">
      <alignment horizontal="center" vertical="center"/>
    </xf>
    <xf numFmtId="0" fontId="16" fillId="17" borderId="1" xfId="0" applyFont="1" applyFill="1" applyBorder="1" applyAlignment="1">
      <alignment horizontal="center" vertical="center"/>
    </xf>
    <xf numFmtId="0" fontId="7" fillId="13" borderId="15" xfId="0" applyFont="1" applyFill="1" applyBorder="1" applyAlignment="1">
      <alignment horizontal="left" wrapText="1" indent="1" readingOrder="1"/>
    </xf>
    <xf numFmtId="0" fontId="8" fillId="4" borderId="0" xfId="0" applyFont="1" applyFill="1" applyBorder="1"/>
    <xf numFmtId="0" fontId="7" fillId="4" borderId="0" xfId="0" applyFont="1" applyFill="1" applyBorder="1" applyAlignment="1">
      <alignment horizontal="center" vertical="center"/>
    </xf>
    <xf numFmtId="0" fontId="11" fillId="0" borderId="18" xfId="0" applyFont="1" applyBorder="1" applyAlignment="1">
      <alignment horizontal="center" vertical="center"/>
    </xf>
    <xf numFmtId="0" fontId="0" fillId="4" borderId="0" xfId="0" applyFill="1"/>
    <xf numFmtId="0" fontId="17" fillId="4" borderId="0" xfId="0" applyFont="1" applyFill="1" applyAlignment="1">
      <alignment horizontal="left" wrapText="1"/>
    </xf>
    <xf numFmtId="0" fontId="0" fillId="4" borderId="0" xfId="0" applyFill="1" applyBorder="1" applyAlignment="1">
      <alignment horizontal="center" vertical="center"/>
    </xf>
    <xf numFmtId="0" fontId="12" fillId="4" borderId="3" xfId="0" applyFont="1" applyFill="1" applyBorder="1" applyAlignment="1">
      <alignment horizontal="center" vertical="center" textRotation="90"/>
    </xf>
    <xf numFmtId="0" fontId="17" fillId="4" borderId="0" xfId="0" applyFont="1" applyFill="1" applyBorder="1" applyAlignment="1">
      <alignment horizontal="left" wrapText="1"/>
    </xf>
    <xf numFmtId="0" fontId="14" fillId="4" borderId="0" xfId="0" applyFont="1" applyFill="1" applyBorder="1" applyAlignment="1">
      <alignment horizontal="center" vertical="center"/>
    </xf>
    <xf numFmtId="0" fontId="18" fillId="4" borderId="0" xfId="0" applyFont="1" applyFill="1" applyBorder="1" applyAlignment="1">
      <alignment horizontal="center" vertical="center"/>
    </xf>
    <xf numFmtId="0" fontId="8" fillId="0" borderId="0" xfId="0" applyFont="1" applyFill="1"/>
    <xf numFmtId="0" fontId="9" fillId="2" borderId="22" xfId="0" applyFont="1" applyFill="1" applyBorder="1" applyAlignment="1">
      <alignment horizontal="center" vertical="center" textRotation="90" wrapText="1"/>
    </xf>
    <xf numFmtId="0" fontId="9" fillId="2" borderId="23" xfId="0" applyFont="1" applyFill="1" applyBorder="1" applyAlignment="1">
      <alignment horizontal="center" vertical="center" textRotation="90" wrapText="1"/>
    </xf>
    <xf numFmtId="0" fontId="11" fillId="3" borderId="28" xfId="0" applyFont="1" applyFill="1" applyBorder="1" applyAlignment="1">
      <alignment horizontal="center" vertical="center"/>
    </xf>
    <xf numFmtId="0" fontId="11" fillId="3" borderId="29" xfId="0" applyFont="1" applyFill="1" applyBorder="1" applyAlignment="1">
      <alignment horizontal="center" vertical="center"/>
    </xf>
    <xf numFmtId="0" fontId="9" fillId="22" borderId="31" xfId="0" applyFont="1" applyFill="1" applyBorder="1" applyAlignment="1">
      <alignment horizontal="center" vertical="center" wrapText="1"/>
    </xf>
    <xf numFmtId="0" fontId="9" fillId="22" borderId="32" xfId="0" applyFont="1" applyFill="1" applyBorder="1" applyAlignment="1">
      <alignment horizontal="center" vertical="center" wrapText="1"/>
    </xf>
    <xf numFmtId="0" fontId="0" fillId="0" borderId="0" xfId="0" applyBorder="1" applyAlignment="1">
      <alignment horizontal="center"/>
    </xf>
    <xf numFmtId="0" fontId="0" fillId="4" borderId="0" xfId="0" applyFill="1" applyBorder="1" applyAlignment="1">
      <alignment horizontal="center"/>
    </xf>
    <xf numFmtId="0" fontId="8" fillId="4" borderId="0" xfId="0" applyFont="1" applyFill="1" applyBorder="1" applyAlignment="1">
      <alignment horizontal="center"/>
    </xf>
    <xf numFmtId="0" fontId="0" fillId="0" borderId="18" xfId="0" applyBorder="1" applyAlignment="1">
      <alignment horizontal="center"/>
    </xf>
    <xf numFmtId="0" fontId="0" fillId="4" borderId="18" xfId="0" applyFill="1" applyBorder="1" applyAlignment="1">
      <alignment horizontal="center"/>
    </xf>
    <xf numFmtId="0" fontId="0" fillId="4" borderId="35" xfId="0" applyFill="1" applyBorder="1" applyAlignment="1">
      <alignment horizontal="center"/>
    </xf>
    <xf numFmtId="0" fontId="14" fillId="4" borderId="35" xfId="0" applyFont="1" applyFill="1" applyBorder="1" applyAlignment="1">
      <alignment horizontal="center" vertical="center"/>
    </xf>
    <xf numFmtId="0" fontId="18" fillId="4" borderId="35" xfId="0" applyFont="1" applyFill="1" applyBorder="1" applyAlignment="1">
      <alignment horizontal="center" vertical="center"/>
    </xf>
    <xf numFmtId="0" fontId="7" fillId="4" borderId="35" xfId="0" applyFont="1" applyFill="1" applyBorder="1" applyAlignment="1">
      <alignment horizontal="center" vertical="center"/>
    </xf>
    <xf numFmtId="9" fontId="11" fillId="5" borderId="35" xfId="1" applyFont="1" applyFill="1" applyBorder="1" applyAlignment="1" applyProtection="1">
      <alignment horizontal="center" vertical="center"/>
    </xf>
    <xf numFmtId="0" fontId="0" fillId="5" borderId="0" xfId="0" applyFill="1" applyBorder="1" applyAlignment="1" applyProtection="1">
      <alignment horizontal="center"/>
    </xf>
    <xf numFmtId="0" fontId="12" fillId="5" borderId="0" xfId="0" applyFont="1" applyFill="1" applyBorder="1" applyAlignment="1" applyProtection="1">
      <alignment horizontal="center"/>
    </xf>
    <xf numFmtId="0" fontId="0" fillId="4" borderId="35" xfId="0" applyFill="1" applyBorder="1"/>
    <xf numFmtId="0" fontId="13" fillId="4" borderId="35" xfId="0" applyFont="1" applyFill="1" applyBorder="1" applyAlignment="1">
      <alignment horizontal="center"/>
    </xf>
    <xf numFmtId="0" fontId="0" fillId="0" borderId="33" xfId="0" applyBorder="1"/>
    <xf numFmtId="16" fontId="9" fillId="2" borderId="26" xfId="0" quotePrefix="1" applyNumberFormat="1" applyFont="1" applyFill="1" applyBorder="1" applyAlignment="1">
      <alignment horizontal="center" vertical="center" wrapText="1"/>
    </xf>
    <xf numFmtId="0" fontId="9" fillId="2" borderId="27" xfId="0" quotePrefix="1" applyFont="1" applyFill="1" applyBorder="1" applyAlignment="1">
      <alignment horizontal="center" vertical="center" wrapText="1"/>
    </xf>
    <xf numFmtId="16" fontId="9" fillId="2" borderId="27" xfId="0" quotePrefix="1" applyNumberFormat="1" applyFont="1" applyFill="1" applyBorder="1" applyAlignment="1">
      <alignment horizontal="center" vertical="center" wrapText="1"/>
    </xf>
    <xf numFmtId="0" fontId="29" fillId="0" borderId="0" xfId="0" applyFont="1" applyBorder="1" applyAlignment="1">
      <alignment horizontal="center"/>
    </xf>
    <xf numFmtId="0" fontId="30" fillId="0" borderId="0" xfId="0" applyFont="1" applyBorder="1" applyAlignment="1">
      <alignment horizontal="center"/>
    </xf>
    <xf numFmtId="0" fontId="31" fillId="0" borderId="0" xfId="0" applyFont="1" applyBorder="1" applyAlignment="1">
      <alignment horizontal="center"/>
    </xf>
    <xf numFmtId="0" fontId="29" fillId="0" borderId="18" xfId="0" applyFont="1" applyBorder="1" applyAlignment="1">
      <alignment horizontal="center"/>
    </xf>
    <xf numFmtId="0" fontId="31" fillId="0" borderId="18" xfId="0" applyFont="1" applyBorder="1" applyAlignment="1">
      <alignment horizontal="center"/>
    </xf>
    <xf numFmtId="0" fontId="7" fillId="13" borderId="15" xfId="0" applyFont="1" applyFill="1" applyBorder="1" applyAlignment="1">
      <alignment horizontal="left" vertical="center" wrapText="1" indent="1" readingOrder="1"/>
    </xf>
    <xf numFmtId="0" fontId="7" fillId="13" borderId="16" xfId="0" applyFont="1" applyFill="1" applyBorder="1" applyAlignment="1">
      <alignment horizontal="left" vertical="center" wrapText="1" indent="1" readingOrder="1"/>
    </xf>
    <xf numFmtId="0" fontId="7" fillId="13" borderId="14" xfId="0" applyFont="1" applyFill="1" applyBorder="1" applyAlignment="1">
      <alignment horizontal="left" vertical="center" wrapText="1" indent="1" readingOrder="1"/>
    </xf>
    <xf numFmtId="0" fontId="7" fillId="12" borderId="15" xfId="0" applyFont="1" applyFill="1" applyBorder="1" applyAlignment="1">
      <alignment horizontal="left" vertical="center" wrapText="1" indent="1" readingOrder="1"/>
    </xf>
    <xf numFmtId="0" fontId="7" fillId="12" borderId="16" xfId="0" applyFont="1" applyFill="1" applyBorder="1" applyAlignment="1">
      <alignment horizontal="left" wrapText="1" indent="1" readingOrder="1"/>
    </xf>
    <xf numFmtId="0" fontId="7" fillId="11" borderId="15" xfId="0" applyFont="1" applyFill="1" applyBorder="1" applyAlignment="1">
      <alignment horizontal="left" vertical="center" wrapText="1" indent="1" readingOrder="1"/>
    </xf>
    <xf numFmtId="0" fontId="7" fillId="11" borderId="16" xfId="0" applyFont="1" applyFill="1" applyBorder="1" applyAlignment="1">
      <alignment horizontal="left" vertical="center" wrapText="1" indent="1" readingOrder="1"/>
    </xf>
    <xf numFmtId="0" fontId="7" fillId="10" borderId="15" xfId="0" applyFont="1" applyFill="1" applyBorder="1" applyAlignment="1">
      <alignment horizontal="left" vertical="center" wrapText="1" indent="1" readingOrder="1"/>
    </xf>
    <xf numFmtId="0" fontId="7" fillId="10" borderId="14" xfId="0" applyFont="1" applyFill="1" applyBorder="1" applyAlignment="1">
      <alignment horizontal="left" vertical="center" wrapText="1" indent="1" readingOrder="1"/>
    </xf>
    <xf numFmtId="0" fontId="7" fillId="10" borderId="16" xfId="0" applyFont="1" applyFill="1" applyBorder="1" applyAlignment="1">
      <alignment horizontal="left" vertical="center" wrapText="1" indent="1" readingOrder="1"/>
    </xf>
    <xf numFmtId="0" fontId="14" fillId="10" borderId="34" xfId="0" applyFont="1" applyFill="1" applyBorder="1" applyAlignment="1">
      <alignment horizontal="right" vertical="center" wrapText="1" indent="1" readingOrder="1"/>
    </xf>
    <xf numFmtId="0" fontId="14" fillId="11" borderId="34" xfId="0" applyFont="1" applyFill="1" applyBorder="1" applyAlignment="1">
      <alignment horizontal="right" vertical="center" wrapText="1" indent="1" readingOrder="1"/>
    </xf>
    <xf numFmtId="0" fontId="14" fillId="12" borderId="34" xfId="0" applyFont="1" applyFill="1" applyBorder="1" applyAlignment="1">
      <alignment horizontal="right" vertical="center" wrapText="1" indent="1" readingOrder="1"/>
    </xf>
    <xf numFmtId="0" fontId="14" fillId="13" borderId="34" xfId="0" applyFont="1" applyFill="1" applyBorder="1" applyAlignment="1">
      <alignment horizontal="right" vertical="center" wrapText="1" indent="1" readingOrder="1"/>
    </xf>
    <xf numFmtId="0" fontId="0" fillId="0" borderId="0" xfId="0" applyFont="1"/>
    <xf numFmtId="9" fontId="32" fillId="19" borderId="40" xfId="0" applyNumberFormat="1" applyFont="1" applyFill="1" applyBorder="1"/>
    <xf numFmtId="9" fontId="32" fillId="19" borderId="39" xfId="0" applyNumberFormat="1" applyFont="1" applyFill="1" applyBorder="1"/>
    <xf numFmtId="0" fontId="0" fillId="4" borderId="43" xfId="0" applyFill="1" applyBorder="1"/>
    <xf numFmtId="0" fontId="8" fillId="4" borderId="43" xfId="0" applyFont="1" applyFill="1" applyBorder="1"/>
    <xf numFmtId="0" fontId="9" fillId="2" borderId="46" xfId="0" applyFont="1" applyFill="1" applyBorder="1" applyAlignment="1">
      <alignment horizontal="center" vertical="center" textRotation="90" wrapText="1"/>
    </xf>
    <xf numFmtId="0" fontId="9" fillId="2" borderId="47" xfId="0" quotePrefix="1" applyFont="1" applyFill="1" applyBorder="1" applyAlignment="1">
      <alignment horizontal="center" vertical="center" wrapText="1"/>
    </xf>
    <xf numFmtId="0" fontId="0" fillId="4" borderId="45" xfId="0" applyFill="1" applyBorder="1"/>
    <xf numFmtId="0" fontId="29" fillId="0" borderId="45" xfId="0" applyFont="1" applyBorder="1" applyAlignment="1">
      <alignment horizontal="center"/>
    </xf>
    <xf numFmtId="0" fontId="31" fillId="0" borderId="45" xfId="0" applyFont="1" applyBorder="1" applyAlignment="1">
      <alignment horizontal="center"/>
    </xf>
    <xf numFmtId="0" fontId="31" fillId="0" borderId="48" xfId="0" applyFont="1" applyBorder="1" applyAlignment="1">
      <alignment horizontal="center"/>
    </xf>
    <xf numFmtId="0" fontId="0" fillId="4" borderId="45" xfId="0" applyFill="1" applyBorder="1" applyAlignment="1">
      <alignment horizontal="center"/>
    </xf>
    <xf numFmtId="0" fontId="0" fillId="0" borderId="45" xfId="0" applyBorder="1"/>
    <xf numFmtId="0" fontId="0" fillId="0" borderId="45" xfId="0" applyBorder="1" applyAlignment="1">
      <alignment horizontal="center"/>
    </xf>
    <xf numFmtId="9" fontId="0" fillId="4" borderId="49" xfId="0" applyNumberFormat="1" applyFont="1" applyFill="1" applyBorder="1"/>
    <xf numFmtId="9" fontId="0" fillId="4" borderId="50" xfId="0" applyNumberFormat="1" applyFont="1" applyFill="1" applyBorder="1"/>
    <xf numFmtId="9" fontId="0" fillId="4" borderId="51" xfId="0" applyNumberFormat="1" applyFont="1" applyFill="1" applyBorder="1"/>
    <xf numFmtId="0" fontId="12" fillId="4" borderId="8" xfId="0" applyFont="1" applyFill="1" applyBorder="1" applyAlignment="1">
      <alignment horizontal="center" vertical="center" textRotation="90"/>
    </xf>
    <xf numFmtId="0" fontId="14" fillId="15" borderId="44" xfId="0" applyFont="1" applyFill="1" applyBorder="1" applyAlignment="1">
      <alignment horizontal="center" wrapText="1"/>
    </xf>
    <xf numFmtId="0" fontId="14" fillId="15" borderId="44" xfId="0" applyFont="1" applyFill="1" applyBorder="1" applyAlignment="1">
      <alignment horizontal="center"/>
    </xf>
    <xf numFmtId="0" fontId="0" fillId="0" borderId="52" xfId="0" applyBorder="1"/>
    <xf numFmtId="0" fontId="0" fillId="0" borderId="0" xfId="0" applyAlignment="1">
      <alignment horizontal="left" vertical="top" wrapText="1"/>
    </xf>
    <xf numFmtId="0" fontId="27" fillId="19" borderId="0" xfId="0" applyFont="1" applyFill="1" applyAlignment="1">
      <alignment horizontal="center"/>
    </xf>
    <xf numFmtId="0" fontId="12" fillId="17" borderId="4" xfId="0" applyFont="1" applyFill="1" applyBorder="1" applyAlignment="1">
      <alignment horizontal="center" vertical="center" textRotation="90"/>
    </xf>
    <xf numFmtId="0" fontId="12" fillId="17" borderId="5" xfId="0" applyFont="1" applyFill="1" applyBorder="1" applyAlignment="1">
      <alignment horizontal="center" vertical="center" textRotation="90"/>
    </xf>
    <xf numFmtId="0" fontId="12" fillId="17" borderId="19" xfId="0" applyFont="1" applyFill="1" applyBorder="1" applyAlignment="1">
      <alignment horizontal="center" vertical="center" textRotation="90"/>
    </xf>
    <xf numFmtId="0" fontId="24" fillId="13" borderId="3" xfId="0" applyFont="1" applyFill="1" applyBorder="1" applyAlignment="1">
      <alignment horizontal="left" vertical="center" wrapText="1" readingOrder="1"/>
    </xf>
    <xf numFmtId="0" fontId="24" fillId="13" borderId="0" xfId="0" applyFont="1" applyFill="1" applyBorder="1" applyAlignment="1">
      <alignment horizontal="left" vertical="center" wrapText="1" readingOrder="1"/>
    </xf>
    <xf numFmtId="0" fontId="24" fillId="13" borderId="45" xfId="0" applyFont="1" applyFill="1" applyBorder="1" applyAlignment="1">
      <alignment horizontal="left" vertical="center" wrapText="1" readingOrder="1"/>
    </xf>
    <xf numFmtId="0" fontId="12" fillId="16" borderId="2" xfId="0" applyFont="1" applyFill="1" applyBorder="1" applyAlignment="1">
      <alignment horizontal="center" vertical="center" textRotation="90"/>
    </xf>
    <xf numFmtId="0" fontId="12" fillId="16" borderId="6" xfId="0" applyFont="1" applyFill="1" applyBorder="1" applyAlignment="1">
      <alignment horizontal="center" vertical="center" textRotation="90"/>
    </xf>
    <xf numFmtId="0" fontId="12" fillId="16" borderId="7" xfId="0" applyFont="1" applyFill="1" applyBorder="1" applyAlignment="1">
      <alignment horizontal="center" vertical="center" textRotation="90"/>
    </xf>
    <xf numFmtId="0" fontId="24" fillId="12" borderId="3" xfId="0" applyFont="1" applyFill="1" applyBorder="1" applyAlignment="1">
      <alignment horizontal="left" vertical="center" wrapText="1" readingOrder="1"/>
    </xf>
    <xf numFmtId="0" fontId="24" fillId="12" borderId="0" xfId="0" applyFont="1" applyFill="1" applyBorder="1" applyAlignment="1">
      <alignment horizontal="left" vertical="center" wrapText="1" readingOrder="1"/>
    </xf>
    <xf numFmtId="0" fontId="24" fillId="12" borderId="45" xfId="0" applyFont="1" applyFill="1" applyBorder="1" applyAlignment="1">
      <alignment horizontal="left" vertical="center" wrapText="1" readingOrder="1"/>
    </xf>
    <xf numFmtId="0" fontId="24" fillId="12" borderId="3" xfId="0" applyFont="1" applyFill="1" applyBorder="1" applyAlignment="1">
      <alignment horizontal="left" wrapText="1" readingOrder="1"/>
    </xf>
    <xf numFmtId="0" fontId="24" fillId="12" borderId="0" xfId="0" applyFont="1" applyFill="1" applyBorder="1" applyAlignment="1">
      <alignment horizontal="left" wrapText="1" readingOrder="1"/>
    </xf>
    <xf numFmtId="0" fontId="24" fillId="12" borderId="45" xfId="0" applyFont="1" applyFill="1" applyBorder="1" applyAlignment="1">
      <alignment horizontal="left" wrapText="1" readingOrder="1"/>
    </xf>
    <xf numFmtId="0" fontId="24" fillId="10" borderId="3" xfId="0" applyFont="1" applyFill="1" applyBorder="1" applyAlignment="1">
      <alignment horizontal="left" vertical="center" wrapText="1" readingOrder="1"/>
    </xf>
    <xf numFmtId="0" fontId="24" fillId="10" borderId="0" xfId="0" applyFont="1" applyFill="1" applyBorder="1" applyAlignment="1">
      <alignment horizontal="left" vertical="center" wrapText="1" readingOrder="1"/>
    </xf>
    <xf numFmtId="0" fontId="24" fillId="10" borderId="45" xfId="0" applyFont="1" applyFill="1" applyBorder="1" applyAlignment="1">
      <alignment horizontal="left" vertical="center" wrapText="1" readingOrder="1"/>
    </xf>
    <xf numFmtId="0" fontId="12" fillId="15" borderId="4" xfId="0" applyFont="1" applyFill="1" applyBorder="1" applyAlignment="1">
      <alignment horizontal="center" vertical="center" textRotation="90"/>
    </xf>
    <xf numFmtId="0" fontId="12" fillId="15" borderId="5" xfId="0" applyFont="1" applyFill="1" applyBorder="1" applyAlignment="1">
      <alignment horizontal="center" vertical="center" textRotation="90"/>
    </xf>
    <xf numFmtId="0" fontId="12" fillId="15" borderId="36" xfId="0" applyFont="1" applyFill="1" applyBorder="1" applyAlignment="1">
      <alignment horizontal="center" vertical="center" textRotation="90"/>
    </xf>
    <xf numFmtId="0" fontId="24" fillId="11" borderId="3" xfId="0" applyFont="1" applyFill="1" applyBorder="1" applyAlignment="1">
      <alignment horizontal="left" vertical="center" wrapText="1" readingOrder="1"/>
    </xf>
    <xf numFmtId="0" fontId="24" fillId="11" borderId="0" xfId="0" applyFont="1" applyFill="1" applyBorder="1" applyAlignment="1">
      <alignment horizontal="left" vertical="center" wrapText="1" readingOrder="1"/>
    </xf>
    <xf numFmtId="0" fontId="24" fillId="11" borderId="45" xfId="0" applyFont="1" applyFill="1" applyBorder="1" applyAlignment="1">
      <alignment horizontal="left" vertical="center" wrapText="1" readingOrder="1"/>
    </xf>
    <xf numFmtId="0" fontId="33" fillId="19" borderId="41" xfId="0" applyFont="1" applyFill="1" applyBorder="1" applyAlignment="1">
      <alignment horizontal="right"/>
    </xf>
    <xf numFmtId="0" fontId="33" fillId="19" borderId="42" xfId="0" applyFont="1" applyFill="1" applyBorder="1" applyAlignment="1">
      <alignment horizontal="right"/>
    </xf>
    <xf numFmtId="0" fontId="10" fillId="19" borderId="0" xfId="0" applyFont="1" applyFill="1" applyAlignment="1">
      <alignment horizontal="center" vertical="center"/>
    </xf>
    <xf numFmtId="0" fontId="19" fillId="5" borderId="0" xfId="0" applyFont="1" applyFill="1" applyBorder="1" applyAlignment="1">
      <alignment horizontal="center" vertical="center" wrapText="1"/>
    </xf>
    <xf numFmtId="0" fontId="20" fillId="20" borderId="24" xfId="0" applyFont="1" applyFill="1" applyBorder="1" applyAlignment="1">
      <alignment horizontal="center" vertical="center" wrapText="1"/>
    </xf>
    <xf numFmtId="0" fontId="20" fillId="20" borderId="23" xfId="0" applyFont="1" applyFill="1" applyBorder="1" applyAlignment="1">
      <alignment horizontal="center" vertical="center" wrapText="1"/>
    </xf>
    <xf numFmtId="0" fontId="20" fillId="20" borderId="25" xfId="0" applyFont="1" applyFill="1" applyBorder="1" applyAlignment="1">
      <alignment horizontal="center" vertical="center" wrapText="1"/>
    </xf>
    <xf numFmtId="0" fontId="25" fillId="22" borderId="30" xfId="0" applyFont="1" applyFill="1" applyBorder="1" applyAlignment="1">
      <alignment horizontal="center" vertical="center" textRotation="90" wrapText="1"/>
    </xf>
    <xf numFmtId="0" fontId="25" fillId="22" borderId="31" xfId="0" applyFont="1" applyFill="1" applyBorder="1" applyAlignment="1">
      <alignment horizontal="center" vertical="center" textRotation="90" wrapText="1"/>
    </xf>
    <xf numFmtId="0" fontId="9" fillId="5" borderId="0"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20" xfId="0" applyFont="1" applyFill="1" applyBorder="1" applyAlignment="1">
      <alignment horizontal="center" vertical="center" wrapText="1"/>
    </xf>
    <xf numFmtId="0" fontId="20" fillId="2" borderId="21"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12" fillId="18" borderId="4" xfId="0" applyFont="1" applyFill="1" applyBorder="1" applyAlignment="1">
      <alignment horizontal="center" vertical="center" textRotation="90"/>
    </xf>
    <xf numFmtId="0" fontId="12" fillId="18" borderId="5" xfId="0" applyFont="1" applyFill="1" applyBorder="1" applyAlignment="1">
      <alignment horizontal="center" vertical="center" textRotation="90"/>
    </xf>
    <xf numFmtId="0" fontId="12" fillId="18" borderId="36" xfId="0" applyFont="1" applyFill="1" applyBorder="1" applyAlignment="1">
      <alignment horizontal="center" vertical="center" textRotation="90"/>
    </xf>
    <xf numFmtId="0" fontId="21" fillId="21" borderId="10" xfId="0" applyFont="1" applyFill="1" applyBorder="1" applyAlignment="1">
      <alignment horizontal="center" vertical="center"/>
    </xf>
    <xf numFmtId="0" fontId="21" fillId="21" borderId="8" xfId="0" applyFont="1" applyFill="1" applyBorder="1" applyAlignment="1">
      <alignment horizontal="center" vertical="center"/>
    </xf>
    <xf numFmtId="0" fontId="21" fillId="21" borderId="9" xfId="0" applyFont="1" applyFill="1" applyBorder="1" applyAlignment="1">
      <alignment horizontal="center" vertical="center"/>
    </xf>
    <xf numFmtId="0" fontId="22" fillId="2" borderId="0" xfId="0" applyFont="1" applyFill="1" applyAlignment="1">
      <alignment horizontal="center" vertical="center" wrapText="1"/>
    </xf>
    <xf numFmtId="0" fontId="23" fillId="21" borderId="8" xfId="0" quotePrefix="1" applyFont="1" applyFill="1" applyBorder="1" applyAlignment="1">
      <alignment horizontal="center" vertical="center"/>
    </xf>
    <xf numFmtId="0" fontId="11" fillId="0" borderId="0" xfId="0" applyFont="1" applyBorder="1" applyAlignment="1" applyProtection="1">
      <alignment horizontal="center" vertical="center"/>
      <protection locked="0"/>
    </xf>
    <xf numFmtId="0" fontId="0" fillId="0" borderId="0" xfId="0" applyBorder="1" applyAlignment="1" applyProtection="1">
      <alignment horizontal="center"/>
      <protection locked="0"/>
    </xf>
    <xf numFmtId="0" fontId="13" fillId="0" borderId="0" xfId="0" applyFont="1" applyBorder="1" applyAlignment="1" applyProtection="1">
      <alignment horizontal="center"/>
      <protection locked="0"/>
    </xf>
    <xf numFmtId="0" fontId="0" fillId="0" borderId="45" xfId="0" applyBorder="1" applyAlignment="1" applyProtection="1">
      <alignment horizontal="center"/>
      <protection locked="0"/>
    </xf>
    <xf numFmtId="0" fontId="11" fillId="0" borderId="18" xfId="0" applyFont="1" applyBorder="1" applyAlignment="1" applyProtection="1">
      <alignment horizontal="center" vertical="center"/>
      <protection locked="0"/>
    </xf>
    <xf numFmtId="0" fontId="0" fillId="0" borderId="18" xfId="0" applyBorder="1" applyAlignment="1" applyProtection="1">
      <alignment horizontal="center"/>
      <protection locked="0"/>
    </xf>
    <xf numFmtId="0" fontId="0" fillId="0" borderId="48" xfId="0" applyBorder="1" applyAlignment="1" applyProtection="1">
      <alignment horizontal="center"/>
      <protection locked="0"/>
    </xf>
    <xf numFmtId="0" fontId="9" fillId="22" borderId="32" xfId="0" applyFont="1" applyFill="1" applyBorder="1" applyAlignment="1" applyProtection="1">
      <alignment horizontal="center" vertical="center" wrapText="1"/>
      <protection locked="0"/>
    </xf>
    <xf numFmtId="0" fontId="9" fillId="2" borderId="26" xfId="0" applyFont="1" applyFill="1" applyBorder="1" applyAlignment="1" applyProtection="1">
      <alignment horizontal="center" vertical="center" wrapText="1"/>
      <protection locked="0"/>
    </xf>
    <xf numFmtId="0" fontId="9" fillId="2" borderId="27" xfId="0" applyFont="1" applyFill="1" applyBorder="1" applyAlignment="1" applyProtection="1">
      <alignment horizontal="center" vertical="center" wrapText="1"/>
      <protection locked="0"/>
    </xf>
    <xf numFmtId="0" fontId="9" fillId="2" borderId="38" xfId="0" applyFont="1" applyFill="1" applyBorder="1" applyAlignment="1" applyProtection="1">
      <alignment horizontal="center" vertical="center" wrapText="1"/>
      <protection locked="0"/>
    </xf>
    <xf numFmtId="0" fontId="0" fillId="0" borderId="0" xfId="0" applyProtection="1">
      <protection locked="0"/>
    </xf>
    <xf numFmtId="0" fontId="9" fillId="2" borderId="22" xfId="0" applyFont="1" applyFill="1" applyBorder="1" applyAlignment="1" applyProtection="1">
      <alignment horizontal="center" vertical="center" textRotation="90" wrapText="1"/>
      <protection locked="0"/>
    </xf>
    <xf numFmtId="0" fontId="9" fillId="2" borderId="23" xfId="0" applyFont="1" applyFill="1" applyBorder="1" applyAlignment="1" applyProtection="1">
      <alignment horizontal="center" vertical="center" textRotation="90" wrapText="1"/>
      <protection locked="0"/>
    </xf>
    <xf numFmtId="0" fontId="9" fillId="2" borderId="37" xfId="0" applyFont="1" applyFill="1" applyBorder="1" applyAlignment="1" applyProtection="1">
      <alignment horizontal="center" vertical="center" textRotation="90" wrapText="1"/>
      <protection locked="0"/>
    </xf>
    <xf numFmtId="0" fontId="0" fillId="0" borderId="0" xfId="0" applyBorder="1" applyAlignment="1" applyProtection="1">
      <alignment horizontal="center" vertical="center"/>
      <protection locked="0"/>
    </xf>
    <xf numFmtId="0" fontId="12" fillId="0" borderId="0" xfId="0" applyFont="1" applyBorder="1" applyAlignment="1" applyProtection="1">
      <alignment horizontal="center"/>
      <protection locked="0"/>
    </xf>
  </cellXfs>
  <cellStyles count="2">
    <cellStyle name="Normal" xfId="0" builtinId="0"/>
    <cellStyle name="Percent" xfId="1" builtinId="5"/>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Weaver Standard">
      <a:dk1>
        <a:sysClr val="windowText" lastClr="000000"/>
      </a:dk1>
      <a:lt1>
        <a:sysClr val="window" lastClr="FFFFFF"/>
      </a:lt1>
      <a:dk2>
        <a:srgbClr val="EF5B34"/>
      </a:dk2>
      <a:lt2>
        <a:srgbClr val="FAAF4C"/>
      </a:lt2>
      <a:accent1>
        <a:srgbClr val="6FBE65"/>
      </a:accent1>
      <a:accent2>
        <a:srgbClr val="3E6C57"/>
      </a:accent2>
      <a:accent3>
        <a:srgbClr val="EF5B34"/>
      </a:accent3>
      <a:accent4>
        <a:srgbClr val="FAAF4C"/>
      </a:accent4>
      <a:accent5>
        <a:srgbClr val="00AFEC"/>
      </a:accent5>
      <a:accent6>
        <a:srgbClr val="00559C"/>
      </a:accent6>
      <a:hlink>
        <a:srgbClr val="000000"/>
      </a:hlink>
      <a:folHlink>
        <a:srgbClr val="000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abSelected="1" workbookViewId="0">
      <selection sqref="A1:H23"/>
    </sheetView>
  </sheetViews>
  <sheetFormatPr defaultRowHeight="14.4" x14ac:dyDescent="0.3"/>
  <sheetData>
    <row r="1" spans="1:8" ht="24" customHeight="1" x14ac:dyDescent="0.3">
      <c r="A1" s="107" t="s">
        <v>152</v>
      </c>
      <c r="B1" s="107"/>
      <c r="C1" s="107"/>
      <c r="D1" s="107"/>
      <c r="E1" s="107"/>
      <c r="F1" s="107"/>
      <c r="G1" s="107"/>
      <c r="H1" s="107"/>
    </row>
    <row r="2" spans="1:8" ht="14.4" customHeight="1" x14ac:dyDescent="0.3">
      <c r="A2" s="106" t="s">
        <v>179</v>
      </c>
      <c r="B2" s="106"/>
      <c r="C2" s="106"/>
      <c r="D2" s="106"/>
      <c r="E2" s="106"/>
      <c r="F2" s="106"/>
      <c r="G2" s="106"/>
      <c r="H2" s="106"/>
    </row>
    <row r="3" spans="1:8" x14ac:dyDescent="0.3">
      <c r="A3" s="106"/>
      <c r="B3" s="106"/>
      <c r="C3" s="106"/>
      <c r="D3" s="106"/>
      <c r="E3" s="106"/>
      <c r="F3" s="106"/>
      <c r="G3" s="106"/>
      <c r="H3" s="106"/>
    </row>
    <row r="4" spans="1:8" x14ac:dyDescent="0.3">
      <c r="A4" s="106"/>
      <c r="B4" s="106"/>
      <c r="C4" s="106"/>
      <c r="D4" s="106"/>
      <c r="E4" s="106"/>
      <c r="F4" s="106"/>
      <c r="G4" s="106"/>
      <c r="H4" s="106"/>
    </row>
    <row r="5" spans="1:8" x14ac:dyDescent="0.3">
      <c r="A5" s="106"/>
      <c r="B5" s="106"/>
      <c r="C5" s="106"/>
      <c r="D5" s="106"/>
      <c r="E5" s="106"/>
      <c r="F5" s="106"/>
      <c r="G5" s="106"/>
      <c r="H5" s="106"/>
    </row>
    <row r="6" spans="1:8" x14ac:dyDescent="0.3">
      <c r="A6" s="106"/>
      <c r="B6" s="106"/>
      <c r="C6" s="106"/>
      <c r="D6" s="106"/>
      <c r="E6" s="106"/>
      <c r="F6" s="106"/>
      <c r="G6" s="106"/>
      <c r="H6" s="106"/>
    </row>
    <row r="7" spans="1:8" x14ac:dyDescent="0.3">
      <c r="A7" s="106"/>
      <c r="B7" s="106"/>
      <c r="C7" s="106"/>
      <c r="D7" s="106"/>
      <c r="E7" s="106"/>
      <c r="F7" s="106"/>
      <c r="G7" s="106"/>
      <c r="H7" s="106"/>
    </row>
    <row r="8" spans="1:8" x14ac:dyDescent="0.3">
      <c r="A8" s="106"/>
      <c r="B8" s="106"/>
      <c r="C8" s="106"/>
      <c r="D8" s="106"/>
      <c r="E8" s="106"/>
      <c r="F8" s="106"/>
      <c r="G8" s="106"/>
      <c r="H8" s="106"/>
    </row>
    <row r="9" spans="1:8" x14ac:dyDescent="0.3">
      <c r="A9" s="106"/>
      <c r="B9" s="106"/>
      <c r="C9" s="106"/>
      <c r="D9" s="106"/>
      <c r="E9" s="106"/>
      <c r="F9" s="106"/>
      <c r="G9" s="106"/>
      <c r="H9" s="106"/>
    </row>
    <row r="10" spans="1:8" x14ac:dyDescent="0.3">
      <c r="A10" s="106"/>
      <c r="B10" s="106"/>
      <c r="C10" s="106"/>
      <c r="D10" s="106"/>
      <c r="E10" s="106"/>
      <c r="F10" s="106"/>
      <c r="G10" s="106"/>
      <c r="H10" s="106"/>
    </row>
    <row r="11" spans="1:8" x14ac:dyDescent="0.3">
      <c r="A11" s="106"/>
      <c r="B11" s="106"/>
      <c r="C11" s="106"/>
      <c r="D11" s="106"/>
      <c r="E11" s="106"/>
      <c r="F11" s="106"/>
      <c r="G11" s="106"/>
      <c r="H11" s="106"/>
    </row>
    <row r="12" spans="1:8" x14ac:dyDescent="0.3">
      <c r="A12" s="106"/>
      <c r="B12" s="106"/>
      <c r="C12" s="106"/>
      <c r="D12" s="106"/>
      <c r="E12" s="106"/>
      <c r="F12" s="106"/>
      <c r="G12" s="106"/>
      <c r="H12" s="106"/>
    </row>
    <row r="13" spans="1:8" x14ac:dyDescent="0.3">
      <c r="A13" s="106"/>
      <c r="B13" s="106"/>
      <c r="C13" s="106"/>
      <c r="D13" s="106"/>
      <c r="E13" s="106"/>
      <c r="F13" s="106"/>
      <c r="G13" s="106"/>
      <c r="H13" s="106"/>
    </row>
    <row r="14" spans="1:8" x14ac:dyDescent="0.3">
      <c r="A14" s="106"/>
      <c r="B14" s="106"/>
      <c r="C14" s="106"/>
      <c r="D14" s="106"/>
      <c r="E14" s="106"/>
      <c r="F14" s="106"/>
      <c r="G14" s="106"/>
      <c r="H14" s="106"/>
    </row>
    <row r="15" spans="1:8" x14ac:dyDescent="0.3">
      <c r="A15" s="106"/>
      <c r="B15" s="106"/>
      <c r="C15" s="106"/>
      <c r="D15" s="106"/>
      <c r="E15" s="106"/>
      <c r="F15" s="106"/>
      <c r="G15" s="106"/>
      <c r="H15" s="106"/>
    </row>
    <row r="16" spans="1:8" x14ac:dyDescent="0.3">
      <c r="A16" s="106"/>
      <c r="B16" s="106"/>
      <c r="C16" s="106"/>
      <c r="D16" s="106"/>
      <c r="E16" s="106"/>
      <c r="F16" s="106"/>
      <c r="G16" s="106"/>
      <c r="H16" s="106"/>
    </row>
    <row r="17" spans="1:8" x14ac:dyDescent="0.3">
      <c r="A17" s="106"/>
      <c r="B17" s="106"/>
      <c r="C17" s="106"/>
      <c r="D17" s="106"/>
      <c r="E17" s="106"/>
      <c r="F17" s="106"/>
      <c r="G17" s="106"/>
      <c r="H17" s="106"/>
    </row>
    <row r="18" spans="1:8" x14ac:dyDescent="0.3">
      <c r="A18" s="106"/>
      <c r="B18" s="106"/>
      <c r="C18" s="106"/>
      <c r="D18" s="106"/>
      <c r="E18" s="106"/>
      <c r="F18" s="106"/>
      <c r="G18" s="106"/>
      <c r="H18" s="106"/>
    </row>
    <row r="19" spans="1:8" x14ac:dyDescent="0.3">
      <c r="A19" s="106"/>
      <c r="B19" s="106"/>
      <c r="C19" s="106"/>
      <c r="D19" s="106"/>
      <c r="E19" s="106"/>
      <c r="F19" s="106"/>
      <c r="G19" s="106"/>
      <c r="H19" s="106"/>
    </row>
    <row r="20" spans="1:8" x14ac:dyDescent="0.3">
      <c r="A20" s="106"/>
      <c r="B20" s="106"/>
      <c r="C20" s="106"/>
      <c r="D20" s="106"/>
      <c r="E20" s="106"/>
      <c r="F20" s="106"/>
      <c r="G20" s="106"/>
      <c r="H20" s="106"/>
    </row>
    <row r="21" spans="1:8" x14ac:dyDescent="0.3">
      <c r="A21" s="106"/>
      <c r="B21" s="106"/>
      <c r="C21" s="106"/>
      <c r="D21" s="106"/>
      <c r="E21" s="106"/>
      <c r="F21" s="106"/>
      <c r="G21" s="106"/>
      <c r="H21" s="106"/>
    </row>
    <row r="22" spans="1:8" x14ac:dyDescent="0.3">
      <c r="A22" s="106"/>
      <c r="B22" s="106"/>
      <c r="C22" s="106"/>
      <c r="D22" s="106"/>
      <c r="E22" s="106"/>
      <c r="F22" s="106"/>
      <c r="G22" s="106"/>
      <c r="H22" s="106"/>
    </row>
    <row r="23" spans="1:8" ht="42.6" customHeight="1" x14ac:dyDescent="0.3">
      <c r="A23" s="106"/>
      <c r="B23" s="106"/>
      <c r="C23" s="106"/>
      <c r="D23" s="106"/>
      <c r="E23" s="106"/>
      <c r="F23" s="106"/>
      <c r="G23" s="106"/>
      <c r="H23" s="106"/>
    </row>
  </sheetData>
  <sheetProtection algorithmName="SHA-512" hashValue="hHkMmolHoaQv6rrt8nW/V8RTi1kRjj2mff95d+GcDuEzTsD5lIqqgczPEo2ul9/uh/zsMZUVhtAqG6GQPDVfQg==" saltValue="oOzmfvFBbL+fj1n366kgTA==" spinCount="100000" sheet="1" objects="1" scenarios="1"/>
  <mergeCells count="2">
    <mergeCell ref="A2:H23"/>
    <mergeCell ref="A1:H1"/>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F412"/>
  <sheetViews>
    <sheetView zoomScaleNormal="100" workbookViewId="0">
      <pane ySplit="5" topLeftCell="A140" activePane="bottomLeft" state="frozen"/>
      <selection pane="bottomLeft" activeCell="I142" sqref="I142:P144"/>
    </sheetView>
  </sheetViews>
  <sheetFormatPr defaultRowHeight="14.4" x14ac:dyDescent="0.3"/>
  <cols>
    <col min="1" max="1" width="4.21875" customWidth="1"/>
    <col min="2" max="2" width="63" style="85" customWidth="1"/>
    <col min="3" max="3" width="9.88671875" customWidth="1"/>
    <col min="4" max="4" width="10.109375" customWidth="1"/>
    <col min="5" max="5" width="11.109375" customWidth="1"/>
    <col min="6" max="6" width="1.44140625" customWidth="1"/>
    <col min="7" max="7" width="9.21875" style="1" customWidth="1"/>
    <col min="8" max="8" width="1.44140625" style="10" customWidth="1"/>
    <col min="16" max="16" width="8.88671875" style="62"/>
    <col min="17" max="84" width="8.88671875" style="168"/>
  </cols>
  <sheetData>
    <row r="1" spans="1:16" ht="20.399999999999999" x14ac:dyDescent="0.3">
      <c r="A1" s="134" t="s">
        <v>13</v>
      </c>
      <c r="B1" s="134"/>
      <c r="C1" s="134"/>
      <c r="D1" s="134"/>
      <c r="E1" s="134"/>
      <c r="F1" s="134"/>
      <c r="G1" s="134"/>
      <c r="H1" s="134"/>
      <c r="I1" s="134"/>
      <c r="J1" s="134"/>
      <c r="K1" s="134"/>
      <c r="L1" s="134"/>
      <c r="M1" s="134"/>
      <c r="N1" s="134"/>
      <c r="O1" s="134"/>
      <c r="P1" s="134"/>
    </row>
    <row r="2" spans="1:16" ht="20.399999999999999" x14ac:dyDescent="0.3">
      <c r="A2" s="135" t="s">
        <v>168</v>
      </c>
      <c r="B2" s="135"/>
      <c r="C2" s="136" t="s">
        <v>125</v>
      </c>
      <c r="D2" s="137"/>
      <c r="E2" s="138"/>
      <c r="F2" s="3"/>
      <c r="G2" s="139" t="s">
        <v>126</v>
      </c>
      <c r="H2" s="141"/>
      <c r="I2" s="143" t="s">
        <v>46</v>
      </c>
      <c r="J2" s="144"/>
      <c r="K2" s="144"/>
      <c r="L2" s="144"/>
      <c r="M2" s="144"/>
      <c r="N2" s="144"/>
      <c r="O2" s="144"/>
      <c r="P2" s="145"/>
    </row>
    <row r="3" spans="1:16" ht="91.2" x14ac:dyDescent="0.3">
      <c r="A3" s="135"/>
      <c r="B3" s="135"/>
      <c r="C3" s="136" t="s">
        <v>14</v>
      </c>
      <c r="D3" s="137" t="s">
        <v>15</v>
      </c>
      <c r="E3" s="138" t="s">
        <v>16</v>
      </c>
      <c r="F3" s="4"/>
      <c r="G3" s="140"/>
      <c r="H3" s="141"/>
      <c r="I3" s="169" t="s">
        <v>18</v>
      </c>
      <c r="J3" s="170" t="s">
        <v>19</v>
      </c>
      <c r="K3" s="170" t="s">
        <v>2</v>
      </c>
      <c r="L3" s="170" t="s">
        <v>1</v>
      </c>
      <c r="M3" s="170" t="s">
        <v>20</v>
      </c>
      <c r="N3" s="170" t="s">
        <v>21</v>
      </c>
      <c r="O3" s="170" t="s">
        <v>21</v>
      </c>
      <c r="P3" s="171" t="s">
        <v>21</v>
      </c>
    </row>
    <row r="4" spans="1:16" ht="21.6" x14ac:dyDescent="0.3">
      <c r="A4" s="135"/>
      <c r="B4" s="135"/>
      <c r="C4" s="136"/>
      <c r="D4" s="137"/>
      <c r="E4" s="138"/>
      <c r="F4" s="4"/>
      <c r="G4" s="46" t="s">
        <v>127</v>
      </c>
      <c r="H4" s="141"/>
      <c r="I4" s="146" t="s">
        <v>47</v>
      </c>
      <c r="J4" s="147"/>
      <c r="K4" s="147"/>
      <c r="L4" s="147"/>
      <c r="M4" s="147"/>
      <c r="N4" s="147"/>
      <c r="O4" s="147"/>
      <c r="P4" s="148"/>
    </row>
    <row r="5" spans="1:16" x14ac:dyDescent="0.3">
      <c r="A5" s="135"/>
      <c r="B5" s="135"/>
      <c r="C5" s="44" t="s">
        <v>0</v>
      </c>
      <c r="D5" s="45" t="s">
        <v>0</v>
      </c>
      <c r="E5" s="45" t="s">
        <v>0</v>
      </c>
      <c r="F5" s="4"/>
      <c r="G5" s="164" t="s">
        <v>128</v>
      </c>
      <c r="H5" s="142"/>
      <c r="I5" s="165" t="s">
        <v>48</v>
      </c>
      <c r="J5" s="166" t="s">
        <v>48</v>
      </c>
      <c r="K5" s="166" t="s">
        <v>48</v>
      </c>
      <c r="L5" s="166" t="s">
        <v>48</v>
      </c>
      <c r="M5" s="166" t="s">
        <v>48</v>
      </c>
      <c r="N5" s="166" t="s">
        <v>48</v>
      </c>
      <c r="O5" s="166" t="s">
        <v>48</v>
      </c>
      <c r="P5" s="167" t="s">
        <v>48</v>
      </c>
    </row>
    <row r="6" spans="1:16" x14ac:dyDescent="0.3">
      <c r="A6" s="9"/>
      <c r="B6" s="38"/>
      <c r="C6" s="36"/>
      <c r="D6" s="9"/>
      <c r="E6" s="9"/>
      <c r="F6" s="9"/>
      <c r="G6" s="31"/>
      <c r="H6" s="31"/>
      <c r="I6" s="9"/>
      <c r="J6" s="9"/>
      <c r="K6" s="9"/>
      <c r="L6" s="9"/>
      <c r="M6" s="9"/>
      <c r="N6" s="9"/>
      <c r="O6" s="9"/>
      <c r="P6" s="92"/>
    </row>
    <row r="7" spans="1:16" x14ac:dyDescent="0.3">
      <c r="A7" s="149" t="s">
        <v>6</v>
      </c>
      <c r="B7" s="123" t="s">
        <v>64</v>
      </c>
      <c r="C7" s="124"/>
      <c r="D7" s="124"/>
      <c r="E7" s="124"/>
      <c r="F7" s="124"/>
      <c r="G7" s="124"/>
      <c r="H7" s="124"/>
      <c r="I7" s="124"/>
      <c r="J7" s="124"/>
      <c r="K7" s="124"/>
      <c r="L7" s="124"/>
      <c r="M7" s="124"/>
      <c r="N7" s="124"/>
      <c r="O7" s="124"/>
      <c r="P7" s="125"/>
    </row>
    <row r="8" spans="1:16" x14ac:dyDescent="0.3">
      <c r="A8" s="150"/>
      <c r="B8" s="78" t="s">
        <v>50</v>
      </c>
      <c r="C8" s="157" t="s">
        <v>0</v>
      </c>
      <c r="D8" s="158"/>
      <c r="E8" s="159"/>
      <c r="F8" s="49"/>
      <c r="G8" s="59" t="str">
        <f>IF(AND(I8="Y",J8="Y",K8="Y",L8="Y",M8="Y",N8="Y",O8="Y",P8="Y"),"YES","NO")</f>
        <v>NO</v>
      </c>
      <c r="H8" s="49"/>
      <c r="I8" s="158" t="s">
        <v>151</v>
      </c>
      <c r="J8" s="158"/>
      <c r="K8" s="158"/>
      <c r="L8" s="158"/>
      <c r="M8" s="158"/>
      <c r="N8" s="158"/>
      <c r="O8" s="158"/>
      <c r="P8" s="160"/>
    </row>
    <row r="9" spans="1:16" x14ac:dyDescent="0.3">
      <c r="A9" s="150"/>
      <c r="B9" s="79" t="s">
        <v>51</v>
      </c>
      <c r="C9" s="157"/>
      <c r="D9" s="158"/>
      <c r="E9" s="159"/>
      <c r="F9" s="49"/>
      <c r="G9" s="59" t="str">
        <f>IF(AND(I9="Y",J9="Y",K9="Y",L9="Y",M9="Y",N9="Y",O9="Y",P9="Y"),"YES","NO")</f>
        <v>NO</v>
      </c>
      <c r="H9" s="49"/>
      <c r="I9" s="158"/>
      <c r="J9" s="158"/>
      <c r="K9" s="158"/>
      <c r="L9" s="158"/>
      <c r="M9" s="158"/>
      <c r="N9" s="158"/>
      <c r="O9" s="158"/>
      <c r="P9" s="160"/>
    </row>
    <row r="10" spans="1:16" x14ac:dyDescent="0.3">
      <c r="A10" s="150"/>
      <c r="B10" s="80" t="s">
        <v>52</v>
      </c>
      <c r="C10" s="157"/>
      <c r="D10" s="158"/>
      <c r="E10" s="159"/>
      <c r="F10" s="49"/>
      <c r="G10" s="59" t="str">
        <f>IF(AND(I10="Y",J10="Y",K10="Y",L10="Y",M10="Y",N10="Y",O10="Y",P10="Y"),"YES","NO")</f>
        <v>NO</v>
      </c>
      <c r="H10" s="49"/>
      <c r="I10" s="158"/>
      <c r="J10" s="158"/>
      <c r="K10" s="158"/>
      <c r="L10" s="158"/>
      <c r="M10" s="158"/>
      <c r="N10" s="158"/>
      <c r="O10" s="158"/>
      <c r="P10" s="160"/>
    </row>
    <row r="11" spans="1:16" ht="15" thickBot="1" x14ac:dyDescent="0.35">
      <c r="A11" s="150"/>
      <c r="B11" s="78" t="s">
        <v>53</v>
      </c>
      <c r="C11" s="157"/>
      <c r="D11" s="158"/>
      <c r="E11" s="159"/>
      <c r="F11" s="49"/>
      <c r="G11" s="59" t="str">
        <f>IF(AND(I11="Y",J11="Y",K11="Y",L11="Y",M11="Y",N11="Y",O11="Y",P11="Y"),"YES","NO")</f>
        <v>NO</v>
      </c>
      <c r="H11" s="49"/>
      <c r="I11" s="158"/>
      <c r="J11" s="158"/>
      <c r="K11" s="158"/>
      <c r="L11" s="158"/>
      <c r="M11" s="158"/>
      <c r="N11" s="158"/>
      <c r="O11" s="158"/>
      <c r="P11" s="160"/>
    </row>
    <row r="12" spans="1:16" ht="15" thickBot="1" x14ac:dyDescent="0.35">
      <c r="A12" s="150"/>
      <c r="B12" s="81" t="s">
        <v>154</v>
      </c>
      <c r="C12" s="60"/>
      <c r="D12" s="53"/>
      <c r="E12" s="61"/>
      <c r="F12" s="53"/>
      <c r="G12" s="57">
        <f>(COUNTIF(G8:G11,"YES"))/4</f>
        <v>0</v>
      </c>
      <c r="H12" s="53"/>
      <c r="I12" s="99">
        <f>(COUNTIF(I8:I11,"Y"))/4</f>
        <v>0</v>
      </c>
      <c r="J12" s="99">
        <f t="shared" ref="J12:O12" si="0">(COUNTIF(J8:J11,"Y"))/4</f>
        <v>0</v>
      </c>
      <c r="K12" s="99">
        <f t="shared" si="0"/>
        <v>0</v>
      </c>
      <c r="L12" s="99">
        <f t="shared" si="0"/>
        <v>0</v>
      </c>
      <c r="M12" s="99">
        <f t="shared" si="0"/>
        <v>0</v>
      </c>
      <c r="N12" s="99">
        <f t="shared" si="0"/>
        <v>0</v>
      </c>
      <c r="O12" s="99">
        <f t="shared" si="0"/>
        <v>0</v>
      </c>
      <c r="P12" s="101">
        <f>(COUNTIF(P8:P11,"Y"))/4</f>
        <v>0</v>
      </c>
    </row>
    <row r="13" spans="1:16" x14ac:dyDescent="0.3">
      <c r="A13" s="150"/>
      <c r="B13" s="123" t="s">
        <v>129</v>
      </c>
      <c r="C13" s="124"/>
      <c r="D13" s="124"/>
      <c r="E13" s="124"/>
      <c r="F13" s="124"/>
      <c r="G13" s="124"/>
      <c r="H13" s="124"/>
      <c r="I13" s="124"/>
      <c r="J13" s="124"/>
      <c r="K13" s="124"/>
      <c r="L13" s="124"/>
      <c r="M13" s="124"/>
      <c r="N13" s="124"/>
      <c r="O13" s="124"/>
      <c r="P13" s="125"/>
    </row>
    <row r="14" spans="1:16" x14ac:dyDescent="0.3">
      <c r="A14" s="150"/>
      <c r="B14" s="78" t="s">
        <v>68</v>
      </c>
      <c r="C14" s="5"/>
      <c r="D14" s="48"/>
      <c r="E14" s="8"/>
      <c r="F14" s="49"/>
      <c r="G14" s="59" t="str">
        <f>IF(AND(I14="Y",J14="Y",K14="Y",L14="Y",M14="Y",N14="Y",O14="Y",P14="Y"),"YES","NO")</f>
        <v>NO</v>
      </c>
      <c r="H14" s="49"/>
      <c r="I14" s="48"/>
      <c r="J14" s="48"/>
      <c r="K14" s="48"/>
      <c r="L14" s="48"/>
      <c r="M14" s="48"/>
      <c r="N14" s="48"/>
      <c r="O14" s="48"/>
      <c r="P14" s="98"/>
    </row>
    <row r="15" spans="1:16" x14ac:dyDescent="0.3">
      <c r="A15" s="150"/>
      <c r="B15" s="79" t="s">
        <v>69</v>
      </c>
      <c r="C15" s="5"/>
      <c r="D15" s="48"/>
      <c r="E15" s="8"/>
      <c r="F15" s="49"/>
      <c r="G15" s="59" t="str">
        <f>IF(AND(I15="Y",J15="Y",K15="Y",L15="Y",M15="Y",N15="Y",O15="Y",P15="Y"),"YES","NO")</f>
        <v>NO</v>
      </c>
      <c r="H15" s="49"/>
      <c r="I15" s="48"/>
      <c r="J15" s="48"/>
      <c r="K15" s="48"/>
      <c r="L15" s="48"/>
      <c r="M15" s="48"/>
      <c r="N15" s="48"/>
      <c r="O15" s="48"/>
      <c r="P15" s="98"/>
    </row>
    <row r="16" spans="1:16" x14ac:dyDescent="0.3">
      <c r="A16" s="150"/>
      <c r="B16" s="80" t="s">
        <v>70</v>
      </c>
      <c r="C16" s="5"/>
      <c r="D16" s="48"/>
      <c r="E16" s="8"/>
      <c r="F16" s="49"/>
      <c r="G16" s="59" t="str">
        <f>IF(AND(I16="Y",J16="Y",K16="Y",L16="Y",M16="Y",N16="Y",O16="Y",P16="Y"),"YES","NO")</f>
        <v>NO</v>
      </c>
      <c r="H16" s="49"/>
      <c r="I16" s="48"/>
      <c r="J16" s="48"/>
      <c r="K16" s="48"/>
      <c r="L16" s="48"/>
      <c r="M16" s="48"/>
      <c r="N16" s="48"/>
      <c r="O16" s="48"/>
      <c r="P16" s="98"/>
    </row>
    <row r="17" spans="1:16" ht="15" thickBot="1" x14ac:dyDescent="0.35">
      <c r="A17" s="150"/>
      <c r="B17" s="78" t="s">
        <v>71</v>
      </c>
      <c r="C17" s="5"/>
      <c r="D17" s="48"/>
      <c r="E17" s="8"/>
      <c r="F17" s="49"/>
      <c r="G17" s="59" t="str">
        <f>IF(AND(I17="Y",J17="Y",K17="Y",L17="Y",M17="Y",N17="Y",O17="Y",P17="Y"),"YES","NO")</f>
        <v>NO</v>
      </c>
      <c r="H17" s="49"/>
      <c r="I17" s="48"/>
      <c r="J17" s="48"/>
      <c r="K17" s="48"/>
      <c r="L17" s="48"/>
      <c r="M17" s="48"/>
      <c r="N17" s="48"/>
      <c r="O17" s="48"/>
      <c r="P17" s="98"/>
    </row>
    <row r="18" spans="1:16" ht="15" thickBot="1" x14ac:dyDescent="0.35">
      <c r="A18" s="150"/>
      <c r="B18" s="81" t="s">
        <v>154</v>
      </c>
      <c r="C18" s="60"/>
      <c r="D18" s="53"/>
      <c r="E18" s="61"/>
      <c r="F18" s="53"/>
      <c r="G18" s="57">
        <f>(COUNTIF(G14:G17,"YES"))/4</f>
        <v>0</v>
      </c>
      <c r="H18" s="53"/>
      <c r="I18" s="99">
        <f>(COUNTIF(I14:I17,"Y"))/4</f>
        <v>0</v>
      </c>
      <c r="J18" s="100">
        <f t="shared" ref="J18:P18" si="1">(COUNTIF(J14:J17,"Y"))/4</f>
        <v>0</v>
      </c>
      <c r="K18" s="100">
        <f t="shared" si="1"/>
        <v>0</v>
      </c>
      <c r="L18" s="100">
        <f t="shared" si="1"/>
        <v>0</v>
      </c>
      <c r="M18" s="100">
        <f t="shared" si="1"/>
        <v>0</v>
      </c>
      <c r="N18" s="100">
        <f t="shared" si="1"/>
        <v>0</v>
      </c>
      <c r="O18" s="100">
        <f t="shared" si="1"/>
        <v>0</v>
      </c>
      <c r="P18" s="101">
        <f t="shared" si="1"/>
        <v>0</v>
      </c>
    </row>
    <row r="19" spans="1:16" x14ac:dyDescent="0.3">
      <c r="A19" s="150"/>
      <c r="B19" s="123" t="s">
        <v>67</v>
      </c>
      <c r="C19" s="124"/>
      <c r="D19" s="124"/>
      <c r="E19" s="124"/>
      <c r="F19" s="124"/>
      <c r="G19" s="124"/>
      <c r="H19" s="124"/>
      <c r="I19" s="124"/>
      <c r="J19" s="124"/>
      <c r="K19" s="124"/>
      <c r="L19" s="124"/>
      <c r="M19" s="124"/>
      <c r="N19" s="124"/>
      <c r="O19" s="124"/>
      <c r="P19" s="125"/>
    </row>
    <row r="20" spans="1:16" x14ac:dyDescent="0.3">
      <c r="A20" s="150"/>
      <c r="B20" s="78" t="s">
        <v>87</v>
      </c>
      <c r="C20" s="157"/>
      <c r="D20" s="158"/>
      <c r="E20" s="159"/>
      <c r="F20" s="49"/>
      <c r="G20" s="59" t="str">
        <f>IF(AND(I20="Y",J20="Y",K20="Y",L20="Y",M20="Y",N20="Y",O20="Y",P20="Y"),"YES","NO")</f>
        <v>NO</v>
      </c>
      <c r="H20" s="49"/>
      <c r="I20" s="158"/>
      <c r="J20" s="158"/>
      <c r="K20" s="158"/>
      <c r="L20" s="158"/>
      <c r="M20" s="158"/>
      <c r="N20" s="158"/>
      <c r="O20" s="158"/>
      <c r="P20" s="160"/>
    </row>
    <row r="21" spans="1:16" x14ac:dyDescent="0.3">
      <c r="A21" s="150"/>
      <c r="B21" s="80" t="s">
        <v>88</v>
      </c>
      <c r="C21" s="157"/>
      <c r="D21" s="158"/>
      <c r="E21" s="159"/>
      <c r="F21" s="49"/>
      <c r="G21" s="59" t="str">
        <f>IF(AND(I21="Y",J21="Y",K21="Y",L21="Y",M21="Y",N21="Y",O21="Y",P21="Y"),"YES","NO")</f>
        <v>NO</v>
      </c>
      <c r="H21" s="49"/>
      <c r="I21" s="158"/>
      <c r="J21" s="158"/>
      <c r="K21" s="158"/>
      <c r="L21" s="158"/>
      <c r="M21" s="158"/>
      <c r="N21" s="158"/>
      <c r="O21" s="158"/>
      <c r="P21" s="160"/>
    </row>
    <row r="22" spans="1:16" x14ac:dyDescent="0.3">
      <c r="A22" s="150"/>
      <c r="B22" s="80" t="s">
        <v>89</v>
      </c>
      <c r="C22" s="157"/>
      <c r="D22" s="158"/>
      <c r="E22" s="159"/>
      <c r="F22" s="49"/>
      <c r="G22" s="59" t="str">
        <f>IF(AND(I22="Y",J22="Y",K22="Y",L22="Y",M22="Y",N22="Y",O22="Y",P22="Y"),"YES","NO")</f>
        <v>NO</v>
      </c>
      <c r="H22" s="49"/>
      <c r="I22" s="158"/>
      <c r="J22" s="158"/>
      <c r="K22" s="158"/>
      <c r="L22" s="158"/>
      <c r="M22" s="158"/>
      <c r="N22" s="158"/>
      <c r="O22" s="158"/>
      <c r="P22" s="160"/>
    </row>
    <row r="23" spans="1:16" ht="15" thickBot="1" x14ac:dyDescent="0.35">
      <c r="A23" s="150"/>
      <c r="B23" s="78" t="s">
        <v>90</v>
      </c>
      <c r="C23" s="157"/>
      <c r="D23" s="158"/>
      <c r="E23" s="159"/>
      <c r="F23" s="49"/>
      <c r="G23" s="59" t="str">
        <f>IF(AND(I23="Y",J23="Y",K23="Y",L23="Y",M23="Y",N23="Y",O23="Y",P23="Y"),"YES","NO")</f>
        <v>NO</v>
      </c>
      <c r="H23" s="49"/>
      <c r="I23" s="158"/>
      <c r="J23" s="158"/>
      <c r="K23" s="158"/>
      <c r="L23" s="158"/>
      <c r="M23" s="158"/>
      <c r="N23" s="158"/>
      <c r="O23" s="158"/>
      <c r="P23" s="160"/>
    </row>
    <row r="24" spans="1:16" ht="15" thickBot="1" x14ac:dyDescent="0.35">
      <c r="A24" s="150"/>
      <c r="B24" s="81" t="s">
        <v>154</v>
      </c>
      <c r="C24" s="60"/>
      <c r="D24" s="53"/>
      <c r="E24" s="61"/>
      <c r="F24" s="53"/>
      <c r="G24" s="57">
        <f>(COUNTIF(G20:G23,"YES"))/4</f>
        <v>0</v>
      </c>
      <c r="H24" s="53"/>
      <c r="I24" s="99">
        <f>(COUNTIF(I20:I23,"Y"))/4</f>
        <v>0</v>
      </c>
      <c r="J24" s="100">
        <f t="shared" ref="J24:P24" si="2">(COUNTIF(J20:J23,"Y"))/4</f>
        <v>0</v>
      </c>
      <c r="K24" s="100">
        <f t="shared" si="2"/>
        <v>0</v>
      </c>
      <c r="L24" s="100">
        <f t="shared" si="2"/>
        <v>0</v>
      </c>
      <c r="M24" s="100">
        <f t="shared" si="2"/>
        <v>0</v>
      </c>
      <c r="N24" s="100">
        <f t="shared" si="2"/>
        <v>0</v>
      </c>
      <c r="O24" s="100">
        <f t="shared" si="2"/>
        <v>0</v>
      </c>
      <c r="P24" s="101">
        <f t="shared" si="2"/>
        <v>0</v>
      </c>
    </row>
    <row r="25" spans="1:16" x14ac:dyDescent="0.3">
      <c r="A25" s="150"/>
      <c r="B25" s="123" t="s">
        <v>66</v>
      </c>
      <c r="C25" s="124"/>
      <c r="D25" s="124"/>
      <c r="E25" s="124"/>
      <c r="F25" s="124"/>
      <c r="G25" s="124"/>
      <c r="H25" s="124"/>
      <c r="I25" s="124"/>
      <c r="J25" s="124"/>
      <c r="K25" s="124"/>
      <c r="L25" s="124"/>
      <c r="M25" s="124"/>
      <c r="N25" s="124"/>
      <c r="O25" s="124"/>
      <c r="P25" s="125"/>
    </row>
    <row r="26" spans="1:16" x14ac:dyDescent="0.3">
      <c r="A26" s="150"/>
      <c r="B26" s="78" t="s">
        <v>181</v>
      </c>
      <c r="C26" s="157"/>
      <c r="D26" s="158"/>
      <c r="E26" s="159"/>
      <c r="F26" s="49"/>
      <c r="G26" s="59" t="str">
        <f t="shared" ref="G26:G27" si="3">IF(AND(I26="Y",J26="Y",K26="Y",L26="Y",M26="Y",N26="Y",O26="Y",P26="Y"),"YES","NO")</f>
        <v>NO</v>
      </c>
      <c r="H26" s="49"/>
      <c r="I26" s="158"/>
      <c r="J26" s="158"/>
      <c r="K26" s="158"/>
      <c r="L26" s="158"/>
      <c r="M26" s="158"/>
      <c r="N26" s="158"/>
      <c r="O26" s="158"/>
      <c r="P26" s="160"/>
    </row>
    <row r="27" spans="1:16" ht="15" thickBot="1" x14ac:dyDescent="0.35">
      <c r="A27" s="150"/>
      <c r="B27" s="78" t="s">
        <v>101</v>
      </c>
      <c r="C27" s="157"/>
      <c r="D27" s="158"/>
      <c r="E27" s="159"/>
      <c r="F27" s="49"/>
      <c r="G27" s="59" t="str">
        <f t="shared" si="3"/>
        <v>NO</v>
      </c>
      <c r="H27" s="49"/>
      <c r="I27" s="158"/>
      <c r="J27" s="158"/>
      <c r="K27" s="158"/>
      <c r="L27" s="158"/>
      <c r="M27" s="158"/>
      <c r="N27" s="158"/>
      <c r="O27" s="158"/>
      <c r="P27" s="160"/>
    </row>
    <row r="28" spans="1:16" ht="15" thickBot="1" x14ac:dyDescent="0.35">
      <c r="A28" s="150"/>
      <c r="B28" s="81" t="s">
        <v>154</v>
      </c>
      <c r="C28" s="60"/>
      <c r="D28" s="53"/>
      <c r="E28" s="61"/>
      <c r="F28" s="53"/>
      <c r="G28" s="57">
        <f>(COUNTIF(G24:G27,"YES"))/2</f>
        <v>0</v>
      </c>
      <c r="H28" s="53"/>
      <c r="I28" s="99">
        <f>(COUNTIF(I24:I27,"Y"))/2</f>
        <v>0</v>
      </c>
      <c r="J28" s="100">
        <f t="shared" ref="J28:P28" si="4">(COUNTIF(J24:J27,"Y"))/2</f>
        <v>0</v>
      </c>
      <c r="K28" s="100">
        <f t="shared" si="4"/>
        <v>0</v>
      </c>
      <c r="L28" s="100">
        <f t="shared" si="4"/>
        <v>0</v>
      </c>
      <c r="M28" s="100">
        <f t="shared" si="4"/>
        <v>0</v>
      </c>
      <c r="N28" s="100">
        <f t="shared" si="4"/>
        <v>0</v>
      </c>
      <c r="O28" s="100">
        <f t="shared" si="4"/>
        <v>0</v>
      </c>
      <c r="P28" s="101">
        <f t="shared" si="4"/>
        <v>0</v>
      </c>
    </row>
    <row r="29" spans="1:16" x14ac:dyDescent="0.3">
      <c r="A29" s="150"/>
      <c r="B29" s="123" t="s">
        <v>65</v>
      </c>
      <c r="C29" s="124"/>
      <c r="D29" s="124"/>
      <c r="E29" s="124"/>
      <c r="F29" s="124"/>
      <c r="G29" s="124"/>
      <c r="H29" s="124"/>
      <c r="I29" s="124"/>
      <c r="J29" s="124"/>
      <c r="K29" s="124"/>
      <c r="L29" s="124"/>
      <c r="M29" s="124"/>
      <c r="N29" s="124"/>
      <c r="O29" s="124"/>
      <c r="P29" s="125"/>
    </row>
    <row r="30" spans="1:16" x14ac:dyDescent="0.3">
      <c r="A30" s="150"/>
      <c r="B30" s="78" t="s">
        <v>110</v>
      </c>
      <c r="C30" s="157"/>
      <c r="D30" s="158"/>
      <c r="E30" s="159"/>
      <c r="F30" s="49"/>
      <c r="G30" s="59" t="str">
        <f t="shared" ref="G30:G33" si="5">IF(AND(I30="Y",J30="Y",K30="Y",L30="Y",M30="Y",N30="Y",O30="Y",P30="Y"),"YES","NO")</f>
        <v>NO</v>
      </c>
      <c r="H30" s="49"/>
      <c r="I30" s="158"/>
      <c r="J30" s="158"/>
      <c r="K30" s="158"/>
      <c r="L30" s="158"/>
      <c r="M30" s="158"/>
      <c r="N30" s="158"/>
      <c r="O30" s="158"/>
      <c r="P30" s="160"/>
    </row>
    <row r="31" spans="1:16" x14ac:dyDescent="0.3">
      <c r="A31" s="150"/>
      <c r="B31" s="79" t="s">
        <v>111</v>
      </c>
      <c r="C31" s="157"/>
      <c r="D31" s="158"/>
      <c r="E31" s="159"/>
      <c r="F31" s="49"/>
      <c r="G31" s="59" t="str">
        <f t="shared" si="5"/>
        <v>NO</v>
      </c>
      <c r="H31" s="49"/>
      <c r="I31" s="158"/>
      <c r="J31" s="158"/>
      <c r="K31" s="158"/>
      <c r="L31" s="158"/>
      <c r="M31" s="158"/>
      <c r="N31" s="158"/>
      <c r="O31" s="158"/>
      <c r="P31" s="160"/>
    </row>
    <row r="32" spans="1:16" x14ac:dyDescent="0.3">
      <c r="A32" s="150"/>
      <c r="B32" s="78" t="s">
        <v>112</v>
      </c>
      <c r="C32" s="157"/>
      <c r="D32" s="158"/>
      <c r="E32" s="158"/>
      <c r="F32" s="49"/>
      <c r="G32" s="59" t="str">
        <f t="shared" si="5"/>
        <v>NO</v>
      </c>
      <c r="H32" s="49"/>
      <c r="I32" s="158"/>
      <c r="J32" s="158"/>
      <c r="K32" s="158"/>
      <c r="L32" s="158"/>
      <c r="M32" s="158"/>
      <c r="N32" s="158"/>
      <c r="O32" s="158"/>
      <c r="P32" s="160"/>
    </row>
    <row r="33" spans="1:16" ht="15" thickBot="1" x14ac:dyDescent="0.35">
      <c r="A33" s="150"/>
      <c r="B33" s="80" t="s">
        <v>113</v>
      </c>
      <c r="C33" s="161"/>
      <c r="D33" s="162"/>
      <c r="E33" s="162"/>
      <c r="F33" s="52"/>
      <c r="G33" s="59" t="str">
        <f t="shared" si="5"/>
        <v>NO</v>
      </c>
      <c r="H33" s="52"/>
      <c r="I33" s="162"/>
      <c r="J33" s="162"/>
      <c r="K33" s="162"/>
      <c r="L33" s="162"/>
      <c r="M33" s="162"/>
      <c r="N33" s="162"/>
      <c r="O33" s="162"/>
      <c r="P33" s="163"/>
    </row>
    <row r="34" spans="1:16" ht="15" thickBot="1" x14ac:dyDescent="0.35">
      <c r="A34" s="151"/>
      <c r="B34" s="81" t="s">
        <v>154</v>
      </c>
      <c r="C34" s="60"/>
      <c r="D34" s="53"/>
      <c r="E34" s="61"/>
      <c r="F34" s="53"/>
      <c r="G34" s="57">
        <f>(COUNTIF(G30:G33,"YES"))/4</f>
        <v>0</v>
      </c>
      <c r="H34" s="53"/>
      <c r="I34" s="99">
        <f>(COUNTIF(I30:I33,"Y"))/4</f>
        <v>0</v>
      </c>
      <c r="J34" s="100">
        <f t="shared" ref="J34:P34" si="6">(COUNTIF(J30:J33,"Y"))/4</f>
        <v>0</v>
      </c>
      <c r="K34" s="100">
        <f t="shared" si="6"/>
        <v>0</v>
      </c>
      <c r="L34" s="100">
        <f t="shared" si="6"/>
        <v>0</v>
      </c>
      <c r="M34" s="100">
        <f t="shared" si="6"/>
        <v>0</v>
      </c>
      <c r="N34" s="100">
        <f t="shared" si="6"/>
        <v>0</v>
      </c>
      <c r="O34" s="100">
        <f t="shared" si="6"/>
        <v>0</v>
      </c>
      <c r="P34" s="101">
        <f t="shared" si="6"/>
        <v>0</v>
      </c>
    </row>
    <row r="35" spans="1:16" x14ac:dyDescent="0.3">
      <c r="A35" s="37"/>
      <c r="B35" s="38"/>
      <c r="C35" s="36"/>
      <c r="D35" s="49"/>
      <c r="E35" s="49"/>
      <c r="F35" s="49"/>
      <c r="G35" s="50"/>
      <c r="H35" s="50"/>
      <c r="I35" s="49"/>
      <c r="J35" s="49"/>
      <c r="K35" s="49"/>
      <c r="L35" s="49"/>
      <c r="M35" s="49"/>
      <c r="N35" s="49"/>
      <c r="O35" s="49"/>
      <c r="P35" s="96"/>
    </row>
    <row r="36" spans="1:16" x14ac:dyDescent="0.3">
      <c r="A36" s="126" t="s">
        <v>5</v>
      </c>
      <c r="B36" s="129" t="s">
        <v>130</v>
      </c>
      <c r="C36" s="130"/>
      <c r="D36" s="130"/>
      <c r="E36" s="130"/>
      <c r="F36" s="130"/>
      <c r="G36" s="130"/>
      <c r="H36" s="130"/>
      <c r="I36" s="130"/>
      <c r="J36" s="130"/>
      <c r="K36" s="130"/>
      <c r="L36" s="130"/>
      <c r="M36" s="130"/>
      <c r="N36" s="130"/>
      <c r="O36" s="130"/>
      <c r="P36" s="131"/>
    </row>
    <row r="37" spans="1:16" x14ac:dyDescent="0.3">
      <c r="A37" s="127"/>
      <c r="B37" s="76" t="s">
        <v>54</v>
      </c>
      <c r="C37" s="157"/>
      <c r="D37" s="158"/>
      <c r="E37" s="158"/>
      <c r="F37" s="49"/>
      <c r="G37" s="59" t="str">
        <f t="shared" ref="G37:G42" si="7">IF(AND(I37="Y",J37="Y",K37="Y",L37="Y",M37="Y",N37="Y",O37="Y",P37="Y"),"YES","NO")</f>
        <v>NO</v>
      </c>
      <c r="H37" s="39"/>
      <c r="I37" s="158"/>
      <c r="J37" s="158"/>
      <c r="K37" s="158"/>
      <c r="L37" s="158"/>
      <c r="M37" s="158"/>
      <c r="N37" s="158"/>
      <c r="O37" s="158"/>
      <c r="P37" s="160"/>
    </row>
    <row r="38" spans="1:16" x14ac:dyDescent="0.3">
      <c r="A38" s="127"/>
      <c r="B38" s="76" t="s">
        <v>55</v>
      </c>
      <c r="C38" s="157"/>
      <c r="D38" s="158"/>
      <c r="E38" s="158"/>
      <c r="F38" s="49"/>
      <c r="G38" s="59" t="str">
        <f t="shared" si="7"/>
        <v>NO</v>
      </c>
      <c r="H38" s="39"/>
      <c r="I38" s="158"/>
      <c r="J38" s="158"/>
      <c r="K38" s="158"/>
      <c r="L38" s="158"/>
      <c r="M38" s="158"/>
      <c r="N38" s="158"/>
      <c r="O38" s="158"/>
      <c r="P38" s="160"/>
    </row>
    <row r="39" spans="1:16" x14ac:dyDescent="0.3">
      <c r="A39" s="127"/>
      <c r="B39" s="76" t="s">
        <v>56</v>
      </c>
      <c r="C39" s="157"/>
      <c r="D39" s="158"/>
      <c r="E39" s="158"/>
      <c r="F39" s="49"/>
      <c r="G39" s="59" t="str">
        <f t="shared" si="7"/>
        <v>NO</v>
      </c>
      <c r="H39" s="39"/>
      <c r="I39" s="158"/>
      <c r="J39" s="158"/>
      <c r="K39" s="158"/>
      <c r="L39" s="158"/>
      <c r="M39" s="158"/>
      <c r="N39" s="158"/>
      <c r="O39" s="158"/>
      <c r="P39" s="160"/>
    </row>
    <row r="40" spans="1:16" x14ac:dyDescent="0.3">
      <c r="A40" s="127"/>
      <c r="B40" s="76" t="s">
        <v>57</v>
      </c>
      <c r="C40" s="157"/>
      <c r="D40" s="158"/>
      <c r="E40" s="158"/>
      <c r="F40" s="49"/>
      <c r="G40" s="59" t="str">
        <f t="shared" si="7"/>
        <v>NO</v>
      </c>
      <c r="H40" s="39"/>
      <c r="I40" s="158"/>
      <c r="J40" s="158"/>
      <c r="K40" s="158"/>
      <c r="L40" s="158"/>
      <c r="M40" s="158"/>
      <c r="N40" s="158"/>
      <c r="O40" s="158"/>
      <c r="P40" s="160"/>
    </row>
    <row r="41" spans="1:16" x14ac:dyDescent="0.3">
      <c r="A41" s="127"/>
      <c r="B41" s="76" t="s">
        <v>58</v>
      </c>
      <c r="C41" s="157"/>
      <c r="D41" s="158"/>
      <c r="E41" s="158"/>
      <c r="F41" s="49"/>
      <c r="G41" s="59" t="str">
        <f t="shared" si="7"/>
        <v>NO</v>
      </c>
      <c r="H41" s="39"/>
      <c r="I41" s="158"/>
      <c r="J41" s="158"/>
      <c r="K41" s="158"/>
      <c r="L41" s="158"/>
      <c r="M41" s="158"/>
      <c r="N41" s="158"/>
      <c r="O41" s="158"/>
      <c r="P41" s="160"/>
    </row>
    <row r="42" spans="1:16" ht="15" thickBot="1" x14ac:dyDescent="0.35">
      <c r="A42" s="127"/>
      <c r="B42" s="76" t="s">
        <v>22</v>
      </c>
      <c r="C42" s="157"/>
      <c r="D42" s="158"/>
      <c r="E42" s="158"/>
      <c r="F42" s="49"/>
      <c r="G42" s="59" t="str">
        <f t="shared" si="7"/>
        <v>NO</v>
      </c>
      <c r="H42" s="39"/>
      <c r="I42" s="158"/>
      <c r="J42" s="158"/>
      <c r="K42" s="158"/>
      <c r="L42" s="158"/>
      <c r="M42" s="158"/>
      <c r="N42" s="158"/>
      <c r="O42" s="158"/>
      <c r="P42" s="160"/>
    </row>
    <row r="43" spans="1:16" ht="15" thickBot="1" x14ac:dyDescent="0.35">
      <c r="A43" s="127"/>
      <c r="B43" s="82" t="s">
        <v>154</v>
      </c>
      <c r="C43" s="60"/>
      <c r="D43" s="53"/>
      <c r="E43" s="61"/>
      <c r="F43" s="53"/>
      <c r="G43" s="57">
        <f>(COUNTIF(G39:G42,"YES"))/6</f>
        <v>0</v>
      </c>
      <c r="H43" s="54"/>
      <c r="I43" s="99">
        <f>(COUNTIF(I37:I42,"Y"))/6</f>
        <v>0</v>
      </c>
      <c r="J43" s="100">
        <f t="shared" ref="J43:P43" si="8">(COUNTIF(J37:J42,"Y"))/6</f>
        <v>0</v>
      </c>
      <c r="K43" s="100">
        <f t="shared" si="8"/>
        <v>0</v>
      </c>
      <c r="L43" s="100">
        <f t="shared" si="8"/>
        <v>0</v>
      </c>
      <c r="M43" s="100">
        <f t="shared" si="8"/>
        <v>0</v>
      </c>
      <c r="N43" s="100">
        <f t="shared" si="8"/>
        <v>0</v>
      </c>
      <c r="O43" s="100">
        <f t="shared" si="8"/>
        <v>0</v>
      </c>
      <c r="P43" s="101">
        <f t="shared" si="8"/>
        <v>0</v>
      </c>
    </row>
    <row r="44" spans="1:16" x14ac:dyDescent="0.3">
      <c r="A44" s="127"/>
      <c r="B44" s="129" t="s">
        <v>129</v>
      </c>
      <c r="C44" s="130"/>
      <c r="D44" s="130"/>
      <c r="E44" s="130"/>
      <c r="F44" s="130"/>
      <c r="G44" s="130"/>
      <c r="H44" s="130"/>
      <c r="I44" s="130"/>
      <c r="J44" s="130"/>
      <c r="K44" s="130"/>
      <c r="L44" s="130"/>
      <c r="M44" s="130"/>
      <c r="N44" s="130"/>
      <c r="O44" s="130"/>
      <c r="P44" s="131"/>
    </row>
    <row r="45" spans="1:16" x14ac:dyDescent="0.3">
      <c r="A45" s="127"/>
      <c r="B45" s="76" t="s">
        <v>72</v>
      </c>
      <c r="C45" s="157"/>
      <c r="D45" s="158"/>
      <c r="E45" s="158"/>
      <c r="F45" s="49"/>
      <c r="G45" s="59" t="str">
        <f t="shared" ref="G45:G50" si="9">IF(AND(I45="Y",J45="Y",K45="Y",L45="Y",M45="Y",N45="Y",O45="Y",P45="Y"),"YES","NO")</f>
        <v>NO</v>
      </c>
      <c r="H45" s="39"/>
      <c r="I45" s="158"/>
      <c r="J45" s="158"/>
      <c r="K45" s="158"/>
      <c r="L45" s="158"/>
      <c r="M45" s="158"/>
      <c r="N45" s="158"/>
      <c r="O45" s="158"/>
      <c r="P45" s="160"/>
    </row>
    <row r="46" spans="1:16" x14ac:dyDescent="0.3">
      <c r="A46" s="127"/>
      <c r="B46" s="76" t="s">
        <v>73</v>
      </c>
      <c r="C46" s="157"/>
      <c r="D46" s="158"/>
      <c r="E46" s="158"/>
      <c r="F46" s="49"/>
      <c r="G46" s="59" t="str">
        <f t="shared" si="9"/>
        <v>NO</v>
      </c>
      <c r="H46" s="39"/>
      <c r="I46" s="158"/>
      <c r="J46" s="158"/>
      <c r="K46" s="158"/>
      <c r="L46" s="158"/>
      <c r="M46" s="158"/>
      <c r="N46" s="158"/>
      <c r="O46" s="158"/>
      <c r="P46" s="160"/>
    </row>
    <row r="47" spans="1:16" x14ac:dyDescent="0.3">
      <c r="A47" s="127"/>
      <c r="B47" s="76" t="s">
        <v>74</v>
      </c>
      <c r="C47" s="157"/>
      <c r="D47" s="158"/>
      <c r="E47" s="158"/>
      <c r="F47" s="49"/>
      <c r="G47" s="59" t="str">
        <f t="shared" si="9"/>
        <v>NO</v>
      </c>
      <c r="H47" s="39"/>
      <c r="I47" s="158"/>
      <c r="J47" s="158"/>
      <c r="K47" s="158"/>
      <c r="L47" s="158"/>
      <c r="M47" s="158"/>
      <c r="N47" s="158"/>
      <c r="O47" s="158"/>
      <c r="P47" s="160"/>
    </row>
    <row r="48" spans="1:16" x14ac:dyDescent="0.3">
      <c r="A48" s="127"/>
      <c r="B48" s="76" t="s">
        <v>75</v>
      </c>
      <c r="C48" s="157"/>
      <c r="D48" s="158"/>
      <c r="E48" s="158"/>
      <c r="F48" s="49"/>
      <c r="G48" s="59" t="str">
        <f t="shared" si="9"/>
        <v>NO</v>
      </c>
      <c r="H48" s="39"/>
      <c r="I48" s="158"/>
      <c r="J48" s="158"/>
      <c r="K48" s="158"/>
      <c r="L48" s="158"/>
      <c r="M48" s="158"/>
      <c r="N48" s="158"/>
      <c r="O48" s="158"/>
      <c r="P48" s="160"/>
    </row>
    <row r="49" spans="1:16" x14ac:dyDescent="0.3">
      <c r="A49" s="127"/>
      <c r="B49" s="76" t="s">
        <v>76</v>
      </c>
      <c r="C49" s="157"/>
      <c r="D49" s="158"/>
      <c r="E49" s="158"/>
      <c r="F49" s="49"/>
      <c r="G49" s="59" t="str">
        <f t="shared" si="9"/>
        <v>NO</v>
      </c>
      <c r="H49" s="39"/>
      <c r="I49" s="158"/>
      <c r="J49" s="158"/>
      <c r="K49" s="158"/>
      <c r="L49" s="158"/>
      <c r="M49" s="158"/>
      <c r="N49" s="158"/>
      <c r="O49" s="158"/>
      <c r="P49" s="160"/>
    </row>
    <row r="50" spans="1:16" ht="15" thickBot="1" x14ac:dyDescent="0.35">
      <c r="A50" s="127"/>
      <c r="B50" s="76" t="s">
        <v>77</v>
      </c>
      <c r="C50" s="157"/>
      <c r="D50" s="158"/>
      <c r="E50" s="158"/>
      <c r="F50" s="49"/>
      <c r="G50" s="59" t="str">
        <f t="shared" si="9"/>
        <v>NO</v>
      </c>
      <c r="H50" s="39"/>
      <c r="I50" s="158"/>
      <c r="J50" s="158"/>
      <c r="K50" s="158"/>
      <c r="L50" s="158"/>
      <c r="M50" s="158"/>
      <c r="N50" s="158"/>
      <c r="O50" s="158"/>
      <c r="P50" s="160"/>
    </row>
    <row r="51" spans="1:16" ht="15" thickBot="1" x14ac:dyDescent="0.35">
      <c r="A51" s="127"/>
      <c r="B51" s="82" t="s">
        <v>154</v>
      </c>
      <c r="C51" s="60"/>
      <c r="D51" s="53"/>
      <c r="E51" s="61"/>
      <c r="F51" s="53"/>
      <c r="G51" s="57">
        <f>(COUNTIF(G47:G50,"YES"))/6</f>
        <v>0</v>
      </c>
      <c r="H51" s="54"/>
      <c r="I51" s="99">
        <f>(COUNTIF(I45:I50,"Y"))/6</f>
        <v>0</v>
      </c>
      <c r="J51" s="100">
        <f t="shared" ref="J51:P51" si="10">(COUNTIF(J45:J50,"Y"))/6</f>
        <v>0</v>
      </c>
      <c r="K51" s="100">
        <f t="shared" si="10"/>
        <v>0</v>
      </c>
      <c r="L51" s="100">
        <f t="shared" si="10"/>
        <v>0</v>
      </c>
      <c r="M51" s="100">
        <f t="shared" si="10"/>
        <v>0</v>
      </c>
      <c r="N51" s="100">
        <f t="shared" si="10"/>
        <v>0</v>
      </c>
      <c r="O51" s="100">
        <f t="shared" si="10"/>
        <v>0</v>
      </c>
      <c r="P51" s="101">
        <f t="shared" si="10"/>
        <v>0</v>
      </c>
    </row>
    <row r="52" spans="1:16" x14ac:dyDescent="0.3">
      <c r="A52" s="127"/>
      <c r="B52" s="129" t="s">
        <v>67</v>
      </c>
      <c r="C52" s="130"/>
      <c r="D52" s="130"/>
      <c r="E52" s="130"/>
      <c r="F52" s="130"/>
      <c r="G52" s="130"/>
      <c r="H52" s="130"/>
      <c r="I52" s="130"/>
      <c r="J52" s="130"/>
      <c r="K52" s="130"/>
      <c r="L52" s="130"/>
      <c r="M52" s="130"/>
      <c r="N52" s="130"/>
      <c r="O52" s="130"/>
      <c r="P52" s="131"/>
    </row>
    <row r="53" spans="1:16" x14ac:dyDescent="0.3">
      <c r="A53" s="127"/>
      <c r="B53" s="76" t="s">
        <v>23</v>
      </c>
      <c r="C53" s="157"/>
      <c r="D53" s="158"/>
      <c r="E53" s="158"/>
      <c r="F53" s="49"/>
      <c r="G53" s="59" t="str">
        <f t="shared" ref="G53:G57" si="11">IF(AND(I53="Y",J53="Y",K53="Y",L53="Y",M53="Y",N53="Y",O53="Y",P53="Y"),"YES","NO")</f>
        <v>NO</v>
      </c>
      <c r="H53" s="39"/>
      <c r="I53" s="158"/>
      <c r="J53" s="158"/>
      <c r="K53" s="158"/>
      <c r="L53" s="158"/>
      <c r="M53" s="158"/>
      <c r="N53" s="158"/>
      <c r="O53" s="158"/>
      <c r="P53" s="160"/>
    </row>
    <row r="54" spans="1:16" x14ac:dyDescent="0.3">
      <c r="A54" s="127"/>
      <c r="B54" s="76" t="s">
        <v>91</v>
      </c>
      <c r="C54" s="157"/>
      <c r="D54" s="158"/>
      <c r="E54" s="158"/>
      <c r="F54" s="49"/>
      <c r="G54" s="59" t="str">
        <f t="shared" si="11"/>
        <v>NO</v>
      </c>
      <c r="H54" s="39"/>
      <c r="I54" s="158"/>
      <c r="J54" s="158"/>
      <c r="K54" s="158"/>
      <c r="L54" s="158"/>
      <c r="M54" s="158"/>
      <c r="N54" s="158"/>
      <c r="O54" s="158"/>
      <c r="P54" s="160"/>
    </row>
    <row r="55" spans="1:16" ht="26.4" x14ac:dyDescent="0.3">
      <c r="A55" s="127"/>
      <c r="B55" s="76" t="s">
        <v>92</v>
      </c>
      <c r="C55" s="157"/>
      <c r="D55" s="158"/>
      <c r="E55" s="158"/>
      <c r="F55" s="49"/>
      <c r="G55" s="59" t="str">
        <f t="shared" si="11"/>
        <v>NO</v>
      </c>
      <c r="H55" s="39"/>
      <c r="I55" s="158"/>
      <c r="J55" s="158"/>
      <c r="K55" s="158"/>
      <c r="L55" s="158"/>
      <c r="M55" s="158"/>
      <c r="N55" s="158"/>
      <c r="O55" s="158"/>
      <c r="P55" s="160"/>
    </row>
    <row r="56" spans="1:16" ht="26.4" x14ac:dyDescent="0.3">
      <c r="A56" s="127"/>
      <c r="B56" s="76" t="s">
        <v>93</v>
      </c>
      <c r="C56" s="157"/>
      <c r="D56" s="158"/>
      <c r="E56" s="158"/>
      <c r="F56" s="49"/>
      <c r="G56" s="59" t="str">
        <f t="shared" si="11"/>
        <v>NO</v>
      </c>
      <c r="H56" s="39"/>
      <c r="I56" s="158"/>
      <c r="J56" s="158"/>
      <c r="K56" s="158"/>
      <c r="L56" s="158"/>
      <c r="M56" s="158"/>
      <c r="N56" s="158"/>
      <c r="O56" s="158"/>
      <c r="P56" s="160"/>
    </row>
    <row r="57" spans="1:16" ht="27" thickBot="1" x14ac:dyDescent="0.35">
      <c r="A57" s="127"/>
      <c r="B57" s="76" t="s">
        <v>94</v>
      </c>
      <c r="C57" s="157"/>
      <c r="D57" s="158"/>
      <c r="E57" s="158"/>
      <c r="F57" s="49"/>
      <c r="G57" s="59" t="str">
        <f t="shared" si="11"/>
        <v>NO</v>
      </c>
      <c r="H57" s="39"/>
      <c r="I57" s="158"/>
      <c r="J57" s="158"/>
      <c r="K57" s="158"/>
      <c r="L57" s="158"/>
      <c r="M57" s="158"/>
      <c r="N57" s="158"/>
      <c r="O57" s="158"/>
      <c r="P57" s="160"/>
    </row>
    <row r="58" spans="1:16" ht="15" thickBot="1" x14ac:dyDescent="0.35">
      <c r="A58" s="127"/>
      <c r="B58" s="82" t="s">
        <v>154</v>
      </c>
      <c r="C58" s="60"/>
      <c r="D58" s="53"/>
      <c r="E58" s="61"/>
      <c r="F58" s="53"/>
      <c r="G58" s="57">
        <f>(COUNTIF(G54:G57,"YES"))/5</f>
        <v>0</v>
      </c>
      <c r="H58" s="54"/>
      <c r="I58" s="99">
        <f>(COUNTIF(I53:I57,"Y"))/5</f>
        <v>0</v>
      </c>
      <c r="J58" s="100">
        <f t="shared" ref="J58:P58" si="12">(COUNTIF(J53:J57,"Y"))/5</f>
        <v>0</v>
      </c>
      <c r="K58" s="100">
        <f t="shared" si="12"/>
        <v>0</v>
      </c>
      <c r="L58" s="100">
        <f t="shared" si="12"/>
        <v>0</v>
      </c>
      <c r="M58" s="100">
        <f t="shared" si="12"/>
        <v>0</v>
      </c>
      <c r="N58" s="100">
        <f t="shared" si="12"/>
        <v>0</v>
      </c>
      <c r="O58" s="100">
        <f t="shared" si="12"/>
        <v>0</v>
      </c>
      <c r="P58" s="101">
        <f t="shared" si="12"/>
        <v>0</v>
      </c>
    </row>
    <row r="59" spans="1:16" x14ac:dyDescent="0.3">
      <c r="A59" s="127"/>
      <c r="B59" s="129" t="s">
        <v>66</v>
      </c>
      <c r="C59" s="130"/>
      <c r="D59" s="130"/>
      <c r="E59" s="130"/>
      <c r="F59" s="130"/>
      <c r="G59" s="130"/>
      <c r="H59" s="130"/>
      <c r="I59" s="130"/>
      <c r="J59" s="130"/>
      <c r="K59" s="130"/>
      <c r="L59" s="130"/>
      <c r="M59" s="130"/>
      <c r="N59" s="130"/>
      <c r="O59" s="130"/>
      <c r="P59" s="131"/>
    </row>
    <row r="60" spans="1:16" x14ac:dyDescent="0.3">
      <c r="A60" s="127"/>
      <c r="B60" s="76" t="s">
        <v>102</v>
      </c>
      <c r="C60" s="157"/>
      <c r="D60" s="158"/>
      <c r="E60" s="158"/>
      <c r="F60" s="49"/>
      <c r="G60" s="59" t="str">
        <f t="shared" ref="G60:G63" si="13">IF(AND(I60="Y",J60="Y",K60="Y",L60="Y",M60="Y",N60="Y",O60="Y",P60="Y"),"YES","NO")</f>
        <v>NO</v>
      </c>
      <c r="H60" s="39"/>
      <c r="I60" s="158"/>
      <c r="J60" s="158"/>
      <c r="K60" s="158"/>
      <c r="L60" s="158"/>
      <c r="M60" s="158"/>
      <c r="N60" s="158"/>
      <c r="O60" s="158"/>
      <c r="P60" s="160"/>
    </row>
    <row r="61" spans="1:16" x14ac:dyDescent="0.3">
      <c r="A61" s="127"/>
      <c r="B61" s="76" t="s">
        <v>103</v>
      </c>
      <c r="C61" s="157"/>
      <c r="D61" s="158"/>
      <c r="E61" s="158"/>
      <c r="F61" s="49"/>
      <c r="G61" s="59" t="str">
        <f t="shared" si="13"/>
        <v>NO</v>
      </c>
      <c r="H61" s="39"/>
      <c r="I61" s="158"/>
      <c r="J61" s="158"/>
      <c r="K61" s="158"/>
      <c r="L61" s="158"/>
      <c r="M61" s="158"/>
      <c r="N61" s="158"/>
      <c r="O61" s="158"/>
      <c r="P61" s="160"/>
    </row>
    <row r="62" spans="1:16" x14ac:dyDescent="0.3">
      <c r="A62" s="127"/>
      <c r="B62" s="76" t="s">
        <v>104</v>
      </c>
      <c r="C62" s="157"/>
      <c r="D62" s="158"/>
      <c r="E62" s="158"/>
      <c r="F62" s="49"/>
      <c r="G62" s="59" t="str">
        <f t="shared" si="13"/>
        <v>NO</v>
      </c>
      <c r="H62" s="39"/>
      <c r="I62" s="158"/>
      <c r="J62" s="158"/>
      <c r="K62" s="158"/>
      <c r="L62" s="158"/>
      <c r="M62" s="158"/>
      <c r="N62" s="158"/>
      <c r="O62" s="158"/>
      <c r="P62" s="160"/>
    </row>
    <row r="63" spans="1:16" ht="27" thickBot="1" x14ac:dyDescent="0.35">
      <c r="A63" s="127"/>
      <c r="B63" s="77" t="s">
        <v>105</v>
      </c>
      <c r="C63" s="172"/>
      <c r="D63" s="157"/>
      <c r="E63" s="158"/>
      <c r="F63" s="49"/>
      <c r="G63" s="59" t="str">
        <f t="shared" si="13"/>
        <v>NO</v>
      </c>
      <c r="H63" s="39"/>
      <c r="I63" s="158"/>
      <c r="J63" s="158"/>
      <c r="K63" s="158"/>
      <c r="L63" s="158"/>
      <c r="M63" s="158"/>
      <c r="N63" s="158"/>
      <c r="O63" s="158"/>
      <c r="P63" s="160"/>
    </row>
    <row r="64" spans="1:16" ht="15" thickBot="1" x14ac:dyDescent="0.35">
      <c r="A64" s="127"/>
      <c r="B64" s="82" t="s">
        <v>154</v>
      </c>
      <c r="C64" s="60"/>
      <c r="D64" s="53"/>
      <c r="E64" s="61"/>
      <c r="F64" s="53"/>
      <c r="G64" s="57">
        <f>(COUNTIF(G60:G63,"YES"))/4</f>
        <v>0</v>
      </c>
      <c r="H64" s="54"/>
      <c r="I64" s="99">
        <f>(COUNTIF(I60:I63,"Y"))/5</f>
        <v>0</v>
      </c>
      <c r="J64" s="100">
        <f t="shared" ref="J64:P64" si="14">(COUNTIF(J60:J63,"Y"))/5</f>
        <v>0</v>
      </c>
      <c r="K64" s="100">
        <f t="shared" si="14"/>
        <v>0</v>
      </c>
      <c r="L64" s="100">
        <f t="shared" si="14"/>
        <v>0</v>
      </c>
      <c r="M64" s="100">
        <f t="shared" si="14"/>
        <v>0</v>
      </c>
      <c r="N64" s="100">
        <f t="shared" si="14"/>
        <v>0</v>
      </c>
      <c r="O64" s="100">
        <f t="shared" si="14"/>
        <v>0</v>
      </c>
      <c r="P64" s="101">
        <f t="shared" si="14"/>
        <v>0</v>
      </c>
    </row>
    <row r="65" spans="1:16" x14ac:dyDescent="0.3">
      <c r="A65" s="127"/>
      <c r="B65" s="129" t="s">
        <v>65</v>
      </c>
      <c r="C65" s="130"/>
      <c r="D65" s="130"/>
      <c r="E65" s="130"/>
      <c r="F65" s="130"/>
      <c r="G65" s="130"/>
      <c r="H65" s="130"/>
      <c r="I65" s="130"/>
      <c r="J65" s="130"/>
      <c r="K65" s="130"/>
      <c r="L65" s="130"/>
      <c r="M65" s="130"/>
      <c r="N65" s="130"/>
      <c r="O65" s="130"/>
      <c r="P65" s="131"/>
    </row>
    <row r="66" spans="1:16" x14ac:dyDescent="0.3">
      <c r="A66" s="127"/>
      <c r="B66" s="76" t="s">
        <v>114</v>
      </c>
      <c r="C66" s="5"/>
      <c r="D66" s="48"/>
      <c r="E66" s="48"/>
      <c r="F66" s="49"/>
      <c r="G66" s="58" t="str">
        <f t="shared" ref="G66:G69" si="15">IF(AND(I66="Y",J66="Y",K66="Y",L66="Y",M66="Y",N66="Y",O66="Y",P66="Y"),"YES","NO")</f>
        <v>NO</v>
      </c>
      <c r="H66" s="40"/>
      <c r="I66" s="48"/>
      <c r="J66" s="48"/>
      <c r="K66" s="48"/>
      <c r="L66" s="48"/>
      <c r="M66" s="48"/>
      <c r="N66" s="48"/>
      <c r="O66" s="48"/>
      <c r="P66" s="98"/>
    </row>
    <row r="67" spans="1:16" ht="26.4" x14ac:dyDescent="0.3">
      <c r="A67" s="127"/>
      <c r="B67" s="76" t="s">
        <v>169</v>
      </c>
      <c r="C67" s="5"/>
      <c r="D67" s="48"/>
      <c r="E67" s="48"/>
      <c r="F67" s="49"/>
      <c r="G67" s="58" t="str">
        <f t="shared" si="15"/>
        <v>NO</v>
      </c>
      <c r="H67" s="49"/>
      <c r="I67" s="48"/>
      <c r="J67" s="48"/>
      <c r="K67" s="48"/>
      <c r="L67" s="48"/>
      <c r="M67" s="48"/>
      <c r="N67" s="48"/>
      <c r="O67" s="48"/>
      <c r="P67" s="98"/>
    </row>
    <row r="68" spans="1:16" x14ac:dyDescent="0.3">
      <c r="A68" s="127"/>
      <c r="B68" s="76" t="s">
        <v>116</v>
      </c>
      <c r="C68" s="5"/>
      <c r="D68" s="48"/>
      <c r="E68" s="48"/>
      <c r="F68" s="49"/>
      <c r="G68" s="58" t="str">
        <f t="shared" si="15"/>
        <v>NO</v>
      </c>
      <c r="H68" s="40"/>
      <c r="I68" s="48"/>
      <c r="J68" s="48"/>
      <c r="K68" s="48"/>
      <c r="L68" s="48"/>
      <c r="M68" s="48"/>
      <c r="N68" s="48"/>
      <c r="O68" s="48"/>
      <c r="P68" s="98"/>
    </row>
    <row r="69" spans="1:16" ht="15" thickBot="1" x14ac:dyDescent="0.35">
      <c r="A69" s="127"/>
      <c r="B69" s="77" t="s">
        <v>117</v>
      </c>
      <c r="C69" s="5"/>
      <c r="D69" s="48"/>
      <c r="E69" s="8"/>
      <c r="F69" s="49"/>
      <c r="G69" s="58" t="str">
        <f t="shared" si="15"/>
        <v>NO</v>
      </c>
      <c r="H69" s="40"/>
      <c r="I69" s="48"/>
      <c r="J69" s="48"/>
      <c r="K69" s="48"/>
      <c r="L69" s="48"/>
      <c r="M69" s="48"/>
      <c r="N69" s="48"/>
      <c r="O69" s="48"/>
      <c r="P69" s="98"/>
    </row>
    <row r="70" spans="1:16" ht="15" thickBot="1" x14ac:dyDescent="0.35">
      <c r="A70" s="128"/>
      <c r="B70" s="82" t="s">
        <v>154</v>
      </c>
      <c r="C70" s="60"/>
      <c r="D70" s="53"/>
      <c r="E70" s="61"/>
      <c r="F70" s="53"/>
      <c r="G70" s="57">
        <f>(COUNTIF(G66:G69,"YES"))/4</f>
        <v>0</v>
      </c>
      <c r="H70" s="55"/>
      <c r="I70" s="99">
        <f>(COUNTIF(I66:I69,"Y"))/4</f>
        <v>0</v>
      </c>
      <c r="J70" s="100">
        <f t="shared" ref="J70:P70" si="16">(COUNTIF(J66:J69,"Y"))/4</f>
        <v>0</v>
      </c>
      <c r="K70" s="100">
        <f t="shared" si="16"/>
        <v>0</v>
      </c>
      <c r="L70" s="100">
        <f t="shared" si="16"/>
        <v>0</v>
      </c>
      <c r="M70" s="100">
        <f t="shared" si="16"/>
        <v>0</v>
      </c>
      <c r="N70" s="100">
        <f t="shared" si="16"/>
        <v>0</v>
      </c>
      <c r="O70" s="100">
        <f t="shared" si="16"/>
        <v>0</v>
      </c>
      <c r="P70" s="101">
        <f t="shared" si="16"/>
        <v>0</v>
      </c>
    </row>
    <row r="71" spans="1:16" x14ac:dyDescent="0.3">
      <c r="A71" s="9"/>
      <c r="B71" s="38"/>
      <c r="C71" s="36"/>
      <c r="D71" s="49"/>
      <c r="E71" s="49"/>
      <c r="F71" s="49"/>
      <c r="G71" s="32"/>
      <c r="H71" s="32"/>
      <c r="I71" s="49"/>
      <c r="J71" s="49"/>
      <c r="K71" s="49"/>
      <c r="L71" s="49"/>
      <c r="M71" s="49"/>
      <c r="N71" s="49"/>
      <c r="O71" s="49"/>
      <c r="P71" s="96"/>
    </row>
    <row r="72" spans="1:16" x14ac:dyDescent="0.3">
      <c r="A72" s="114" t="s">
        <v>4</v>
      </c>
      <c r="B72" s="117" t="s">
        <v>130</v>
      </c>
      <c r="C72" s="118"/>
      <c r="D72" s="118"/>
      <c r="E72" s="118"/>
      <c r="F72" s="118"/>
      <c r="G72" s="118"/>
      <c r="H72" s="118"/>
      <c r="I72" s="118"/>
      <c r="J72" s="118"/>
      <c r="K72" s="118"/>
      <c r="L72" s="118"/>
      <c r="M72" s="118"/>
      <c r="N72" s="118"/>
      <c r="O72" s="118"/>
      <c r="P72" s="119"/>
    </row>
    <row r="73" spans="1:16" x14ac:dyDescent="0.3">
      <c r="A73" s="115"/>
      <c r="B73" s="74" t="s">
        <v>59</v>
      </c>
      <c r="C73" s="157"/>
      <c r="D73" s="158"/>
      <c r="E73" s="158"/>
      <c r="F73" s="49"/>
      <c r="G73" s="59" t="str">
        <f t="shared" ref="G73:G78" si="17">IF(AND(I73="Y",J73="Y",K73="Y",L73="Y",M73="Y",N73="Y",O73="Y",P73="Y"),"YES","NO")</f>
        <v>NO</v>
      </c>
      <c r="H73" s="40"/>
      <c r="I73" s="158"/>
      <c r="J73" s="158"/>
      <c r="K73" s="158"/>
      <c r="L73" s="158"/>
      <c r="M73" s="158"/>
      <c r="N73" s="158"/>
      <c r="O73" s="158"/>
      <c r="P73" s="160"/>
    </row>
    <row r="74" spans="1:16" x14ac:dyDescent="0.3">
      <c r="A74" s="115"/>
      <c r="B74" s="74" t="s">
        <v>60</v>
      </c>
      <c r="C74" s="157"/>
      <c r="D74" s="158"/>
      <c r="E74" s="158"/>
      <c r="F74" s="49"/>
      <c r="G74" s="59" t="str">
        <f t="shared" si="17"/>
        <v>NO</v>
      </c>
      <c r="H74" s="40"/>
      <c r="I74" s="158"/>
      <c r="J74" s="158"/>
      <c r="K74" s="158"/>
      <c r="L74" s="158"/>
      <c r="M74" s="158"/>
      <c r="N74" s="158"/>
      <c r="O74" s="158"/>
      <c r="P74" s="160"/>
    </row>
    <row r="75" spans="1:16" ht="26.4" x14ac:dyDescent="0.3">
      <c r="A75" s="115"/>
      <c r="B75" s="74" t="s">
        <v>61</v>
      </c>
      <c r="C75" s="157"/>
      <c r="D75" s="158"/>
      <c r="E75" s="158"/>
      <c r="F75" s="49"/>
      <c r="G75" s="59" t="str">
        <f t="shared" si="17"/>
        <v>NO</v>
      </c>
      <c r="H75" s="40"/>
      <c r="I75" s="158"/>
      <c r="J75" s="158"/>
      <c r="K75" s="158"/>
      <c r="L75" s="158"/>
      <c r="M75" s="158"/>
      <c r="N75" s="158"/>
      <c r="O75" s="158"/>
      <c r="P75" s="160"/>
    </row>
    <row r="76" spans="1:16" x14ac:dyDescent="0.3">
      <c r="A76" s="115"/>
      <c r="B76" s="74" t="s">
        <v>62</v>
      </c>
      <c r="C76" s="157"/>
      <c r="D76" s="158"/>
      <c r="E76" s="158"/>
      <c r="F76" s="49"/>
      <c r="G76" s="59" t="str">
        <f t="shared" si="17"/>
        <v>NO</v>
      </c>
      <c r="H76" s="40"/>
      <c r="I76" s="158"/>
      <c r="J76" s="158"/>
      <c r="K76" s="158"/>
      <c r="L76" s="158"/>
      <c r="M76" s="158"/>
      <c r="N76" s="158"/>
      <c r="O76" s="158"/>
      <c r="P76" s="160"/>
    </row>
    <row r="77" spans="1:16" ht="26.4" x14ac:dyDescent="0.3">
      <c r="A77" s="115"/>
      <c r="B77" s="74" t="s">
        <v>167</v>
      </c>
      <c r="C77" s="157"/>
      <c r="D77" s="158"/>
      <c r="E77" s="158"/>
      <c r="F77" s="49"/>
      <c r="G77" s="59" t="str">
        <f t="shared" si="17"/>
        <v>NO</v>
      </c>
      <c r="H77" s="40"/>
      <c r="I77" s="158"/>
      <c r="J77" s="158"/>
      <c r="K77" s="158"/>
      <c r="L77" s="158"/>
      <c r="M77" s="158"/>
      <c r="N77" s="158"/>
      <c r="O77" s="158"/>
      <c r="P77" s="160"/>
    </row>
    <row r="78" spans="1:16" ht="15" thickBot="1" x14ac:dyDescent="0.35">
      <c r="A78" s="115"/>
      <c r="B78" s="74" t="s">
        <v>63</v>
      </c>
      <c r="C78" s="157"/>
      <c r="D78" s="158"/>
      <c r="E78" s="158"/>
      <c r="F78" s="49"/>
      <c r="G78" s="59" t="str">
        <f t="shared" si="17"/>
        <v>NO</v>
      </c>
      <c r="H78" s="40"/>
      <c r="I78" s="158"/>
      <c r="J78" s="158"/>
      <c r="K78" s="158"/>
      <c r="L78" s="158"/>
      <c r="M78" s="158"/>
      <c r="N78" s="158"/>
      <c r="O78" s="158"/>
      <c r="P78" s="160"/>
    </row>
    <row r="79" spans="1:16" ht="15" thickBot="1" x14ac:dyDescent="0.35">
      <c r="A79" s="115"/>
      <c r="B79" s="83" t="s">
        <v>154</v>
      </c>
      <c r="C79" s="60"/>
      <c r="D79" s="53"/>
      <c r="E79" s="61"/>
      <c r="F79" s="53"/>
      <c r="G79" s="57">
        <f>(COUNTIF(G75:G78,"YES"))/6</f>
        <v>0</v>
      </c>
      <c r="H79" s="55"/>
      <c r="I79" s="99">
        <f>(COUNTIF(I73:I78,"Y"))/6</f>
        <v>0</v>
      </c>
      <c r="J79" s="100">
        <f t="shared" ref="J79:P79" si="18">(COUNTIF(J73:J78,"Y"))/6</f>
        <v>0</v>
      </c>
      <c r="K79" s="100">
        <f t="shared" si="18"/>
        <v>0</v>
      </c>
      <c r="L79" s="100">
        <f t="shared" si="18"/>
        <v>0</v>
      </c>
      <c r="M79" s="100">
        <f t="shared" si="18"/>
        <v>0</v>
      </c>
      <c r="N79" s="100">
        <f t="shared" si="18"/>
        <v>0</v>
      </c>
      <c r="O79" s="100">
        <f t="shared" si="18"/>
        <v>0</v>
      </c>
      <c r="P79" s="101">
        <f t="shared" si="18"/>
        <v>0</v>
      </c>
    </row>
    <row r="80" spans="1:16" x14ac:dyDescent="0.3">
      <c r="A80" s="115"/>
      <c r="B80" s="117" t="s">
        <v>129</v>
      </c>
      <c r="C80" s="118"/>
      <c r="D80" s="118"/>
      <c r="E80" s="118"/>
      <c r="F80" s="118"/>
      <c r="G80" s="118"/>
      <c r="H80" s="118"/>
      <c r="I80" s="118"/>
      <c r="J80" s="118"/>
      <c r="K80" s="118"/>
      <c r="L80" s="118"/>
      <c r="M80" s="118"/>
      <c r="N80" s="118"/>
      <c r="O80" s="118"/>
      <c r="P80" s="119"/>
    </row>
    <row r="81" spans="1:16" ht="26.4" x14ac:dyDescent="0.3">
      <c r="A81" s="115"/>
      <c r="B81" s="74" t="s">
        <v>78</v>
      </c>
      <c r="C81" s="157"/>
      <c r="D81" s="158"/>
      <c r="E81" s="158"/>
      <c r="F81" s="49"/>
      <c r="G81" s="58" t="str">
        <f t="shared" ref="G81:G88" si="19">IF(AND(I81="Y",J81="Y",K81="Y",L81="Y",M81="Y",N81="Y",O81="Y",P81="Y"),"YES","NO")</f>
        <v>NO</v>
      </c>
      <c r="H81" s="40"/>
      <c r="I81" s="158"/>
      <c r="J81" s="158"/>
      <c r="K81" s="158"/>
      <c r="L81" s="158"/>
      <c r="M81" s="158"/>
      <c r="N81" s="158"/>
      <c r="O81" s="158"/>
      <c r="P81" s="160"/>
    </row>
    <row r="82" spans="1:16" x14ac:dyDescent="0.3">
      <c r="A82" s="115"/>
      <c r="B82" s="74" t="s">
        <v>79</v>
      </c>
      <c r="C82" s="157"/>
      <c r="D82" s="158"/>
      <c r="E82" s="158"/>
      <c r="F82" s="49"/>
      <c r="G82" s="58" t="str">
        <f t="shared" si="19"/>
        <v>NO</v>
      </c>
      <c r="H82" s="40"/>
      <c r="I82" s="158"/>
      <c r="J82" s="158"/>
      <c r="K82" s="158"/>
      <c r="L82" s="158"/>
      <c r="M82" s="158"/>
      <c r="N82" s="158"/>
      <c r="O82" s="158"/>
      <c r="P82" s="160"/>
    </row>
    <row r="83" spans="1:16" ht="26.4" x14ac:dyDescent="0.3">
      <c r="A83" s="115"/>
      <c r="B83" s="74" t="s">
        <v>80</v>
      </c>
      <c r="C83" s="157"/>
      <c r="D83" s="158"/>
      <c r="E83" s="158"/>
      <c r="F83" s="49"/>
      <c r="G83" s="58" t="str">
        <f t="shared" si="19"/>
        <v>NO</v>
      </c>
      <c r="H83" s="40"/>
      <c r="I83" s="158"/>
      <c r="J83" s="158"/>
      <c r="K83" s="158"/>
      <c r="L83" s="158"/>
      <c r="M83" s="158"/>
      <c r="N83" s="158"/>
      <c r="O83" s="158"/>
      <c r="P83" s="160"/>
    </row>
    <row r="84" spans="1:16" ht="15.6" customHeight="1" x14ac:dyDescent="0.3">
      <c r="A84" s="115"/>
      <c r="B84" s="74" t="s">
        <v>81</v>
      </c>
      <c r="C84" s="157"/>
      <c r="D84" s="158"/>
      <c r="E84" s="158"/>
      <c r="F84" s="49"/>
      <c r="G84" s="58" t="str">
        <f t="shared" si="19"/>
        <v>NO</v>
      </c>
      <c r="H84" s="40"/>
      <c r="I84" s="158"/>
      <c r="J84" s="158"/>
      <c r="K84" s="158"/>
      <c r="L84" s="158"/>
      <c r="M84" s="158"/>
      <c r="N84" s="158"/>
      <c r="O84" s="158"/>
      <c r="P84" s="160"/>
    </row>
    <row r="85" spans="1:16" ht="15.6" customHeight="1" x14ac:dyDescent="0.3">
      <c r="A85" s="115"/>
      <c r="B85" s="74" t="s">
        <v>82</v>
      </c>
      <c r="C85" s="157"/>
      <c r="D85" s="158"/>
      <c r="E85" s="158"/>
      <c r="F85" s="49"/>
      <c r="G85" s="58" t="str">
        <f t="shared" si="19"/>
        <v>NO</v>
      </c>
      <c r="H85" s="40"/>
      <c r="I85" s="158"/>
      <c r="J85" s="158"/>
      <c r="K85" s="158"/>
      <c r="L85" s="158"/>
      <c r="M85" s="158"/>
      <c r="N85" s="158"/>
      <c r="O85" s="158"/>
      <c r="P85" s="160"/>
    </row>
    <row r="86" spans="1:16" ht="16.8" customHeight="1" x14ac:dyDescent="0.3">
      <c r="A86" s="115"/>
      <c r="B86" s="74" t="s">
        <v>83</v>
      </c>
      <c r="C86" s="157"/>
      <c r="D86" s="158"/>
      <c r="E86" s="158"/>
      <c r="F86" s="49"/>
      <c r="G86" s="58" t="str">
        <f t="shared" si="19"/>
        <v>NO</v>
      </c>
      <c r="H86" s="40"/>
      <c r="I86" s="158"/>
      <c r="J86" s="158"/>
      <c r="K86" s="158"/>
      <c r="L86" s="158"/>
      <c r="M86" s="158"/>
      <c r="N86" s="158"/>
      <c r="O86" s="158"/>
      <c r="P86" s="160"/>
    </row>
    <row r="87" spans="1:16" ht="39.6" x14ac:dyDescent="0.3">
      <c r="A87" s="115"/>
      <c r="B87" s="74" t="s">
        <v>84</v>
      </c>
      <c r="C87" s="157"/>
      <c r="D87" s="158"/>
      <c r="E87" s="158"/>
      <c r="F87" s="49"/>
      <c r="G87" s="58" t="str">
        <f t="shared" si="19"/>
        <v>NO</v>
      </c>
      <c r="H87" s="40"/>
      <c r="I87" s="158"/>
      <c r="J87" s="158"/>
      <c r="K87" s="158"/>
      <c r="L87" s="158"/>
      <c r="M87" s="158"/>
      <c r="N87" s="158"/>
      <c r="O87" s="158"/>
      <c r="P87" s="160"/>
    </row>
    <row r="88" spans="1:16" ht="15" thickBot="1" x14ac:dyDescent="0.35">
      <c r="A88" s="115"/>
      <c r="B88" s="74" t="s">
        <v>85</v>
      </c>
      <c r="C88" s="157"/>
      <c r="D88" s="158"/>
      <c r="E88" s="158"/>
      <c r="F88" s="49"/>
      <c r="G88" s="58" t="str">
        <f t="shared" si="19"/>
        <v>NO</v>
      </c>
      <c r="H88" s="40"/>
      <c r="I88" s="158"/>
      <c r="J88" s="158"/>
      <c r="K88" s="158"/>
      <c r="L88" s="158"/>
      <c r="M88" s="158"/>
      <c r="N88" s="158"/>
      <c r="O88" s="158"/>
      <c r="P88" s="160"/>
    </row>
    <row r="89" spans="1:16" ht="15" thickBot="1" x14ac:dyDescent="0.35">
      <c r="A89" s="115"/>
      <c r="B89" s="83" t="s">
        <v>154</v>
      </c>
      <c r="C89" s="60"/>
      <c r="D89" s="53"/>
      <c r="E89" s="61"/>
      <c r="F89" s="53"/>
      <c r="G89" s="57">
        <f>(COUNTIF(G85:G88,"YES"))/8</f>
        <v>0</v>
      </c>
      <c r="H89" s="55"/>
      <c r="I89" s="99">
        <f>(COUNTIF(I81:I88,"Y"))/8</f>
        <v>0</v>
      </c>
      <c r="J89" s="100">
        <f t="shared" ref="J89:P89" si="20">(COUNTIF(J81:J88,"Y"))/8</f>
        <v>0</v>
      </c>
      <c r="K89" s="100">
        <f t="shared" si="20"/>
        <v>0</v>
      </c>
      <c r="L89" s="100">
        <f t="shared" si="20"/>
        <v>0</v>
      </c>
      <c r="M89" s="100">
        <f t="shared" si="20"/>
        <v>0</v>
      </c>
      <c r="N89" s="100">
        <f t="shared" si="20"/>
        <v>0</v>
      </c>
      <c r="O89" s="100">
        <f t="shared" si="20"/>
        <v>0</v>
      </c>
      <c r="P89" s="101">
        <f t="shared" si="20"/>
        <v>0</v>
      </c>
    </row>
    <row r="90" spans="1:16" x14ac:dyDescent="0.3">
      <c r="A90" s="115"/>
      <c r="B90" s="117" t="s">
        <v>67</v>
      </c>
      <c r="C90" s="118"/>
      <c r="D90" s="118"/>
      <c r="E90" s="118"/>
      <c r="F90" s="118"/>
      <c r="G90" s="118"/>
      <c r="H90" s="118"/>
      <c r="I90" s="118"/>
      <c r="J90" s="118"/>
      <c r="K90" s="118"/>
      <c r="L90" s="118"/>
      <c r="M90" s="118"/>
      <c r="N90" s="118"/>
      <c r="O90" s="118"/>
      <c r="P90" s="119"/>
    </row>
    <row r="91" spans="1:16" ht="26.4" x14ac:dyDescent="0.3">
      <c r="A91" s="115"/>
      <c r="B91" s="74" t="s">
        <v>95</v>
      </c>
      <c r="C91" s="157"/>
      <c r="D91" s="158"/>
      <c r="E91" s="158"/>
      <c r="F91" s="49"/>
      <c r="G91" s="58" t="str">
        <f t="shared" ref="G91:G95" si="21">IF(AND(I91="Y",J91="Y",K91="Y",L91="Y",M91="Y",N91="Y",O91="Y",P91="Y"),"YES","NO")</f>
        <v>NO</v>
      </c>
      <c r="H91" s="40"/>
      <c r="I91" s="158"/>
      <c r="J91" s="158"/>
      <c r="K91" s="158"/>
      <c r="L91" s="158"/>
      <c r="M91" s="158"/>
      <c r="N91" s="158"/>
      <c r="O91" s="158"/>
      <c r="P91" s="160"/>
    </row>
    <row r="92" spans="1:16" ht="39.6" x14ac:dyDescent="0.3">
      <c r="A92" s="115"/>
      <c r="B92" s="74" t="s">
        <v>96</v>
      </c>
      <c r="C92" s="157"/>
      <c r="D92" s="158"/>
      <c r="E92" s="158"/>
      <c r="F92" s="49"/>
      <c r="G92" s="58" t="str">
        <f t="shared" si="21"/>
        <v>NO</v>
      </c>
      <c r="H92" s="40"/>
      <c r="I92" s="158"/>
      <c r="J92" s="158"/>
      <c r="K92" s="158"/>
      <c r="L92" s="158"/>
      <c r="M92" s="158"/>
      <c r="N92" s="158"/>
      <c r="O92" s="158"/>
      <c r="P92" s="160"/>
    </row>
    <row r="93" spans="1:16" ht="26.4" x14ac:dyDescent="0.3">
      <c r="A93" s="115"/>
      <c r="B93" s="74" t="s">
        <v>97</v>
      </c>
      <c r="C93" s="157"/>
      <c r="D93" s="158"/>
      <c r="E93" s="158"/>
      <c r="F93" s="49"/>
      <c r="G93" s="58" t="str">
        <f t="shared" si="21"/>
        <v>NO</v>
      </c>
      <c r="H93" s="40"/>
      <c r="I93" s="158"/>
      <c r="J93" s="158"/>
      <c r="K93" s="158"/>
      <c r="L93" s="158"/>
      <c r="M93" s="158"/>
      <c r="N93" s="158"/>
      <c r="O93" s="158"/>
      <c r="P93" s="160"/>
    </row>
    <row r="94" spans="1:16" ht="26.4" x14ac:dyDescent="0.3">
      <c r="A94" s="115"/>
      <c r="B94" s="74" t="s">
        <v>98</v>
      </c>
      <c r="C94" s="157"/>
      <c r="D94" s="158"/>
      <c r="E94" s="158"/>
      <c r="F94" s="49"/>
      <c r="G94" s="58" t="str">
        <f t="shared" si="21"/>
        <v>NO</v>
      </c>
      <c r="H94" s="40"/>
      <c r="I94" s="158"/>
      <c r="J94" s="158"/>
      <c r="K94" s="158"/>
      <c r="L94" s="158"/>
      <c r="M94" s="158"/>
      <c r="N94" s="158"/>
      <c r="O94" s="158"/>
      <c r="P94" s="160"/>
    </row>
    <row r="95" spans="1:16" ht="27" thickBot="1" x14ac:dyDescent="0.35">
      <c r="A95" s="115"/>
      <c r="B95" s="74" t="s">
        <v>99</v>
      </c>
      <c r="C95" s="157"/>
      <c r="D95" s="158"/>
      <c r="E95" s="158"/>
      <c r="F95" s="49"/>
      <c r="G95" s="58" t="str">
        <f t="shared" si="21"/>
        <v>NO</v>
      </c>
      <c r="H95" s="40"/>
      <c r="I95" s="158"/>
      <c r="J95" s="158"/>
      <c r="K95" s="158"/>
      <c r="L95" s="158"/>
      <c r="M95" s="158"/>
      <c r="N95" s="158"/>
      <c r="O95" s="158"/>
      <c r="P95" s="160"/>
    </row>
    <row r="96" spans="1:16" ht="15" thickBot="1" x14ac:dyDescent="0.35">
      <c r="A96" s="115"/>
      <c r="B96" s="83" t="s">
        <v>154</v>
      </c>
      <c r="C96" s="60"/>
      <c r="D96" s="53"/>
      <c r="E96" s="61"/>
      <c r="F96" s="53"/>
      <c r="G96" s="57">
        <f>(COUNTIF(G92:G95,"YES"))/5</f>
        <v>0</v>
      </c>
      <c r="H96" s="55"/>
      <c r="I96" s="99">
        <f>(COUNTIF(I91:I95,"Y"))/5</f>
        <v>0</v>
      </c>
      <c r="J96" s="100">
        <f t="shared" ref="J96:P96" si="22">(COUNTIF(J91:J95,"Y"))/5</f>
        <v>0</v>
      </c>
      <c r="K96" s="100">
        <f t="shared" si="22"/>
        <v>0</v>
      </c>
      <c r="L96" s="100">
        <f t="shared" si="22"/>
        <v>0</v>
      </c>
      <c r="M96" s="100">
        <f t="shared" si="22"/>
        <v>0</v>
      </c>
      <c r="N96" s="100">
        <f t="shared" si="22"/>
        <v>0</v>
      </c>
      <c r="O96" s="100">
        <f t="shared" si="22"/>
        <v>0</v>
      </c>
      <c r="P96" s="101">
        <f t="shared" si="22"/>
        <v>0</v>
      </c>
    </row>
    <row r="97" spans="1:16" x14ac:dyDescent="0.3">
      <c r="A97" s="115"/>
      <c r="B97" s="117" t="s">
        <v>66</v>
      </c>
      <c r="C97" s="118"/>
      <c r="D97" s="118"/>
      <c r="E97" s="118"/>
      <c r="F97" s="118"/>
      <c r="G97" s="118"/>
      <c r="H97" s="118"/>
      <c r="I97" s="118"/>
      <c r="J97" s="118"/>
      <c r="K97" s="118"/>
      <c r="L97" s="118"/>
      <c r="M97" s="118"/>
      <c r="N97" s="118"/>
      <c r="O97" s="118"/>
      <c r="P97" s="119"/>
    </row>
    <row r="98" spans="1:16" ht="26.4" x14ac:dyDescent="0.3">
      <c r="A98" s="115"/>
      <c r="B98" s="74" t="s">
        <v>106</v>
      </c>
      <c r="C98" s="157"/>
      <c r="D98" s="173"/>
      <c r="E98" s="158"/>
      <c r="F98" s="49"/>
      <c r="G98" s="58" t="str">
        <f t="shared" ref="G98:G101" si="23">IF(AND(I98="Y",J98="Y",K98="Y",L98="Y",M98="Y",N98="Y",O98="Y",P98="Y"),"YES","NO")</f>
        <v>NO</v>
      </c>
      <c r="H98" s="40"/>
      <c r="I98" s="158"/>
      <c r="J98" s="158"/>
      <c r="K98" s="158"/>
      <c r="L98" s="158"/>
      <c r="M98" s="158"/>
      <c r="N98" s="158"/>
      <c r="O98" s="158"/>
      <c r="P98" s="160"/>
    </row>
    <row r="99" spans="1:16" x14ac:dyDescent="0.3">
      <c r="A99" s="115"/>
      <c r="B99" s="74" t="s">
        <v>107</v>
      </c>
      <c r="C99" s="157"/>
      <c r="D99" s="157"/>
      <c r="E99" s="158"/>
      <c r="F99" s="49"/>
      <c r="G99" s="58" t="str">
        <f t="shared" si="23"/>
        <v>NO</v>
      </c>
      <c r="H99" s="40"/>
      <c r="I99" s="158"/>
      <c r="J99" s="158"/>
      <c r="K99" s="158"/>
      <c r="L99" s="158"/>
      <c r="M99" s="158"/>
      <c r="N99" s="158"/>
      <c r="O99" s="158"/>
      <c r="P99" s="160"/>
    </row>
    <row r="100" spans="1:16" ht="26.4" x14ac:dyDescent="0.3">
      <c r="A100" s="115"/>
      <c r="B100" s="74" t="s">
        <v>108</v>
      </c>
      <c r="C100" s="157"/>
      <c r="D100" s="173"/>
      <c r="E100" s="158"/>
      <c r="F100" s="49"/>
      <c r="G100" s="58" t="str">
        <f t="shared" si="23"/>
        <v>NO</v>
      </c>
      <c r="H100" s="49"/>
      <c r="I100" s="158"/>
      <c r="J100" s="158"/>
      <c r="K100" s="158"/>
      <c r="L100" s="158"/>
      <c r="M100" s="158"/>
      <c r="N100" s="158"/>
      <c r="O100" s="158"/>
      <c r="P100" s="160"/>
    </row>
    <row r="101" spans="1:16" ht="21.6" customHeight="1" thickBot="1" x14ac:dyDescent="0.35">
      <c r="A101" s="115"/>
      <c r="B101" s="75" t="s">
        <v>170</v>
      </c>
      <c r="C101" s="172"/>
      <c r="D101" s="157"/>
      <c r="E101" s="158"/>
      <c r="F101" s="49"/>
      <c r="G101" s="58" t="str">
        <f t="shared" si="23"/>
        <v>NO</v>
      </c>
      <c r="H101" s="49"/>
      <c r="I101" s="158"/>
      <c r="J101" s="158"/>
      <c r="K101" s="158"/>
      <c r="L101" s="158"/>
      <c r="M101" s="158"/>
      <c r="N101" s="158"/>
      <c r="O101" s="158"/>
      <c r="P101" s="160"/>
    </row>
    <row r="102" spans="1:16" ht="15" thickBot="1" x14ac:dyDescent="0.35">
      <c r="A102" s="115"/>
      <c r="B102" s="83" t="s">
        <v>154</v>
      </c>
      <c r="C102" s="60"/>
      <c r="D102" s="53"/>
      <c r="E102" s="61"/>
      <c r="F102" s="53"/>
      <c r="G102" s="57">
        <f>(COUNTIF(G98:G101,"YES"))/4</f>
        <v>0</v>
      </c>
      <c r="H102" s="53"/>
      <c r="I102" s="99">
        <f>(COUNTIF(I98:I101,"Y"))/4</f>
        <v>0</v>
      </c>
      <c r="J102" s="100">
        <f t="shared" ref="J102:P102" si="24">(COUNTIF(J98:J101,"Y"))/4</f>
        <v>0</v>
      </c>
      <c r="K102" s="100">
        <f t="shared" si="24"/>
        <v>0</v>
      </c>
      <c r="L102" s="100">
        <f t="shared" si="24"/>
        <v>0</v>
      </c>
      <c r="M102" s="100">
        <f t="shared" si="24"/>
        <v>0</v>
      </c>
      <c r="N102" s="100">
        <f t="shared" si="24"/>
        <v>0</v>
      </c>
      <c r="O102" s="100">
        <f t="shared" si="24"/>
        <v>0</v>
      </c>
      <c r="P102" s="101">
        <f t="shared" si="24"/>
        <v>0</v>
      </c>
    </row>
    <row r="103" spans="1:16" x14ac:dyDescent="0.3">
      <c r="A103" s="115"/>
      <c r="B103" s="120" t="s">
        <v>65</v>
      </c>
      <c r="C103" s="121"/>
      <c r="D103" s="121"/>
      <c r="E103" s="121"/>
      <c r="F103" s="121"/>
      <c r="G103" s="121"/>
      <c r="H103" s="121"/>
      <c r="I103" s="121"/>
      <c r="J103" s="121"/>
      <c r="K103" s="121"/>
      <c r="L103" s="121"/>
      <c r="M103" s="121"/>
      <c r="N103" s="121"/>
      <c r="O103" s="121"/>
      <c r="P103" s="122"/>
    </row>
    <row r="104" spans="1:16" ht="39.6" x14ac:dyDescent="0.3">
      <c r="A104" s="115"/>
      <c r="B104" s="74" t="s">
        <v>118</v>
      </c>
      <c r="C104" s="172"/>
      <c r="D104" s="157"/>
      <c r="E104" s="158"/>
      <c r="F104" s="49"/>
      <c r="G104" s="58" t="str">
        <f t="shared" ref="G104:G110" si="25">IF(AND(I104="Y",J104="Y",K104="Y",L104="Y",M104="Y",N104="Y",O104="Y",P104="Y"),"YES","NO")</f>
        <v>NO</v>
      </c>
      <c r="H104" s="49"/>
      <c r="I104" s="158"/>
      <c r="J104" s="158"/>
      <c r="K104" s="158"/>
      <c r="L104" s="158"/>
      <c r="M104" s="158"/>
      <c r="N104" s="158"/>
      <c r="O104" s="158"/>
      <c r="P104" s="160"/>
    </row>
    <row r="105" spans="1:16" x14ac:dyDescent="0.3">
      <c r="A105" s="115"/>
      <c r="B105" s="74" t="s">
        <v>119</v>
      </c>
      <c r="C105" s="172"/>
      <c r="D105" s="157"/>
      <c r="E105" s="158"/>
      <c r="F105" s="49"/>
      <c r="G105" s="58" t="str">
        <f t="shared" si="25"/>
        <v>NO</v>
      </c>
      <c r="H105" s="49"/>
      <c r="I105" s="158"/>
      <c r="J105" s="158"/>
      <c r="K105" s="158"/>
      <c r="L105" s="158"/>
      <c r="M105" s="158"/>
      <c r="N105" s="158"/>
      <c r="O105" s="158"/>
      <c r="P105" s="160"/>
    </row>
    <row r="106" spans="1:16" x14ac:dyDescent="0.3">
      <c r="A106" s="115"/>
      <c r="B106" s="74" t="s">
        <v>120</v>
      </c>
      <c r="C106" s="172"/>
      <c r="D106" s="157"/>
      <c r="E106" s="158"/>
      <c r="F106" s="49"/>
      <c r="G106" s="58" t="str">
        <f t="shared" si="25"/>
        <v>NO</v>
      </c>
      <c r="H106" s="49"/>
      <c r="I106" s="158"/>
      <c r="J106" s="158"/>
      <c r="K106" s="158"/>
      <c r="L106" s="158"/>
      <c r="M106" s="158"/>
      <c r="N106" s="158"/>
      <c r="O106" s="158"/>
      <c r="P106" s="160"/>
    </row>
    <row r="107" spans="1:16" x14ac:dyDescent="0.3">
      <c r="A107" s="115"/>
      <c r="B107" s="74" t="s">
        <v>121</v>
      </c>
      <c r="C107" s="172"/>
      <c r="D107" s="157"/>
      <c r="E107" s="158"/>
      <c r="F107" s="49"/>
      <c r="G107" s="58" t="str">
        <f t="shared" si="25"/>
        <v>NO</v>
      </c>
      <c r="H107" s="49"/>
      <c r="I107" s="158"/>
      <c r="J107" s="158"/>
      <c r="K107" s="158"/>
      <c r="L107" s="158"/>
      <c r="M107" s="158"/>
      <c r="N107" s="158"/>
      <c r="O107" s="158"/>
      <c r="P107" s="160"/>
    </row>
    <row r="108" spans="1:16" x14ac:dyDescent="0.3">
      <c r="A108" s="115"/>
      <c r="B108" s="74" t="s">
        <v>122</v>
      </c>
      <c r="C108" s="157"/>
      <c r="D108" s="157"/>
      <c r="E108" s="158"/>
      <c r="F108" s="49"/>
      <c r="G108" s="58" t="str">
        <f t="shared" si="25"/>
        <v>NO</v>
      </c>
      <c r="H108" s="40"/>
      <c r="I108" s="158"/>
      <c r="J108" s="158"/>
      <c r="K108" s="158"/>
      <c r="L108" s="158"/>
      <c r="M108" s="158"/>
      <c r="N108" s="158"/>
      <c r="O108" s="158"/>
      <c r="P108" s="160"/>
    </row>
    <row r="109" spans="1:16" ht="26.4" x14ac:dyDescent="0.3">
      <c r="A109" s="115"/>
      <c r="B109" s="74" t="s">
        <v>123</v>
      </c>
      <c r="C109" s="157"/>
      <c r="D109" s="157"/>
      <c r="E109" s="158"/>
      <c r="F109" s="49"/>
      <c r="G109" s="58" t="str">
        <f t="shared" si="25"/>
        <v>NO</v>
      </c>
      <c r="H109" s="40"/>
      <c r="I109" s="158"/>
      <c r="J109" s="158"/>
      <c r="K109" s="158"/>
      <c r="L109" s="158"/>
      <c r="M109" s="158"/>
      <c r="N109" s="158"/>
      <c r="O109" s="158"/>
      <c r="P109" s="160"/>
    </row>
    <row r="110" spans="1:16" ht="15" thickBot="1" x14ac:dyDescent="0.35">
      <c r="A110" s="115"/>
      <c r="B110" s="75" t="s">
        <v>124</v>
      </c>
      <c r="C110" s="157"/>
      <c r="D110" s="157"/>
      <c r="E110" s="158"/>
      <c r="F110" s="49"/>
      <c r="G110" s="58" t="str">
        <f t="shared" si="25"/>
        <v>NO</v>
      </c>
      <c r="H110" s="40"/>
      <c r="I110" s="158"/>
      <c r="J110" s="158"/>
      <c r="K110" s="158"/>
      <c r="L110" s="158"/>
      <c r="M110" s="158"/>
      <c r="N110" s="158"/>
      <c r="O110" s="158"/>
      <c r="P110" s="160"/>
    </row>
    <row r="111" spans="1:16" ht="15" thickBot="1" x14ac:dyDescent="0.35">
      <c r="A111" s="116"/>
      <c r="B111" s="83" t="s">
        <v>154</v>
      </c>
      <c r="C111" s="60"/>
      <c r="D111" s="53"/>
      <c r="E111" s="61"/>
      <c r="F111" s="53"/>
      <c r="G111" s="57">
        <f>(COUNTIF(G107:G110,"YES"))/7</f>
        <v>0</v>
      </c>
      <c r="H111" s="55"/>
      <c r="I111" s="99">
        <f>(COUNTIF(I104:I110,"Y"))/7</f>
        <v>0</v>
      </c>
      <c r="J111" s="100">
        <f t="shared" ref="J111:P111" si="26">(COUNTIF(J104:J110,"Y"))/7</f>
        <v>0</v>
      </c>
      <c r="K111" s="100">
        <f t="shared" si="26"/>
        <v>0</v>
      </c>
      <c r="L111" s="100">
        <f t="shared" si="26"/>
        <v>0</v>
      </c>
      <c r="M111" s="100">
        <f t="shared" si="26"/>
        <v>0</v>
      </c>
      <c r="N111" s="100">
        <f t="shared" si="26"/>
        <v>0</v>
      </c>
      <c r="O111" s="100">
        <f t="shared" si="26"/>
        <v>0</v>
      </c>
      <c r="P111" s="101">
        <f t="shared" si="26"/>
        <v>0</v>
      </c>
    </row>
    <row r="112" spans="1:16" x14ac:dyDescent="0.3">
      <c r="A112" s="9"/>
      <c r="B112" s="38"/>
      <c r="C112" s="36"/>
      <c r="D112" s="49"/>
      <c r="E112" s="49"/>
      <c r="F112" s="49"/>
      <c r="G112" s="32"/>
      <c r="H112" s="32"/>
      <c r="I112" s="49"/>
      <c r="J112" s="49"/>
      <c r="K112" s="49"/>
      <c r="L112" s="49"/>
      <c r="M112" s="49"/>
      <c r="N112" s="49"/>
      <c r="O112" s="49"/>
      <c r="P112" s="96"/>
    </row>
    <row r="113" spans="1:16" x14ac:dyDescent="0.3">
      <c r="A113" s="108" t="s">
        <v>3</v>
      </c>
      <c r="B113" s="111" t="s">
        <v>130</v>
      </c>
      <c r="C113" s="112"/>
      <c r="D113" s="112"/>
      <c r="E113" s="112"/>
      <c r="F113" s="112"/>
      <c r="G113" s="112"/>
      <c r="H113" s="112"/>
      <c r="I113" s="112"/>
      <c r="J113" s="112"/>
      <c r="K113" s="112"/>
      <c r="L113" s="112"/>
      <c r="M113" s="112"/>
      <c r="N113" s="112"/>
      <c r="O113" s="112"/>
      <c r="P113" s="113"/>
    </row>
    <row r="114" spans="1:16" x14ac:dyDescent="0.3">
      <c r="A114" s="109"/>
      <c r="B114" s="71" t="s">
        <v>131</v>
      </c>
      <c r="C114" s="157"/>
      <c r="D114" s="158"/>
      <c r="E114" s="158"/>
      <c r="F114" s="49"/>
      <c r="G114" s="58" t="str">
        <f t="shared" ref="G114:G119" si="27">IF(AND(I114="Y",J114="Y",K114="Y",L114="Y",M114="Y",N114="Y",O114="Y",P114="Y"),"YES","NO")</f>
        <v>NO</v>
      </c>
      <c r="H114" s="39"/>
      <c r="I114" s="158"/>
      <c r="J114" s="158"/>
      <c r="K114" s="158"/>
      <c r="L114" s="158"/>
      <c r="M114" s="158"/>
      <c r="N114" s="158"/>
      <c r="O114" s="158"/>
      <c r="P114" s="160"/>
    </row>
    <row r="115" spans="1:16" x14ac:dyDescent="0.3">
      <c r="A115" s="109"/>
      <c r="B115" s="73" t="s">
        <v>132</v>
      </c>
      <c r="C115" s="157"/>
      <c r="D115" s="158"/>
      <c r="E115" s="158"/>
      <c r="F115" s="49"/>
      <c r="G115" s="58" t="str">
        <f t="shared" si="27"/>
        <v>NO</v>
      </c>
      <c r="H115" s="39"/>
      <c r="I115" s="158"/>
      <c r="J115" s="158"/>
      <c r="K115" s="158"/>
      <c r="L115" s="158"/>
      <c r="M115" s="158"/>
      <c r="N115" s="158"/>
      <c r="O115" s="158"/>
      <c r="P115" s="160"/>
    </row>
    <row r="116" spans="1:16" x14ac:dyDescent="0.3">
      <c r="A116" s="109"/>
      <c r="B116" s="71" t="s">
        <v>133</v>
      </c>
      <c r="C116" s="157"/>
      <c r="D116" s="158"/>
      <c r="E116" s="158"/>
      <c r="F116" s="49"/>
      <c r="G116" s="58" t="str">
        <f t="shared" si="27"/>
        <v>NO</v>
      </c>
      <c r="H116" s="39"/>
      <c r="I116" s="158"/>
      <c r="J116" s="158"/>
      <c r="K116" s="158"/>
      <c r="L116" s="158"/>
      <c r="M116" s="158"/>
      <c r="N116" s="158"/>
      <c r="O116" s="158"/>
      <c r="P116" s="160"/>
    </row>
    <row r="117" spans="1:16" ht="26.4" x14ac:dyDescent="0.3">
      <c r="A117" s="109"/>
      <c r="B117" s="71" t="s">
        <v>134</v>
      </c>
      <c r="C117" s="157"/>
      <c r="D117" s="158"/>
      <c r="E117" s="158"/>
      <c r="F117" s="49"/>
      <c r="G117" s="58" t="str">
        <f t="shared" si="27"/>
        <v>NO</v>
      </c>
      <c r="H117" s="39"/>
      <c r="I117" s="158"/>
      <c r="J117" s="158"/>
      <c r="K117" s="158"/>
      <c r="L117" s="158"/>
      <c r="M117" s="158"/>
      <c r="N117" s="158"/>
      <c r="O117" s="158"/>
      <c r="P117" s="160"/>
    </row>
    <row r="118" spans="1:16" x14ac:dyDescent="0.3">
      <c r="A118" s="109"/>
      <c r="B118" s="71" t="s">
        <v>135</v>
      </c>
      <c r="C118" s="157"/>
      <c r="D118" s="158"/>
      <c r="E118" s="158"/>
      <c r="F118" s="49"/>
      <c r="G118" s="58" t="str">
        <f t="shared" si="27"/>
        <v>NO</v>
      </c>
      <c r="H118" s="39"/>
      <c r="I118" s="158"/>
      <c r="J118" s="158"/>
      <c r="K118" s="158"/>
      <c r="L118" s="158"/>
      <c r="M118" s="158"/>
      <c r="N118" s="158"/>
      <c r="O118" s="158"/>
      <c r="P118" s="160"/>
    </row>
    <row r="119" spans="1:16" ht="29.4" customHeight="1" thickBot="1" x14ac:dyDescent="0.35">
      <c r="A119" s="109"/>
      <c r="B119" s="30" t="s">
        <v>136</v>
      </c>
      <c r="C119" s="157"/>
      <c r="D119" s="158"/>
      <c r="E119" s="158"/>
      <c r="F119" s="49"/>
      <c r="G119" s="58" t="str">
        <f t="shared" si="27"/>
        <v>NO</v>
      </c>
      <c r="H119" s="39"/>
      <c r="I119" s="158"/>
      <c r="J119" s="158"/>
      <c r="K119" s="158"/>
      <c r="L119" s="158"/>
      <c r="M119" s="158"/>
      <c r="N119" s="158"/>
      <c r="O119" s="158"/>
      <c r="P119" s="160"/>
    </row>
    <row r="120" spans="1:16" ht="15" thickBot="1" x14ac:dyDescent="0.35">
      <c r="A120" s="109"/>
      <c r="B120" s="84" t="s">
        <v>154</v>
      </c>
      <c r="C120" s="60"/>
      <c r="D120" s="53"/>
      <c r="E120" s="61"/>
      <c r="F120" s="53"/>
      <c r="G120" s="57">
        <f>(COUNTIF(G116:G119,"YES"))/6</f>
        <v>0</v>
      </c>
      <c r="H120" s="54"/>
      <c r="I120" s="99">
        <f>(COUNTIF(I114:I119,"Y"))/6</f>
        <v>0</v>
      </c>
      <c r="J120" s="100">
        <f t="shared" ref="J120:P120" si="28">(COUNTIF(J114:J119,"Y"))/6</f>
        <v>0</v>
      </c>
      <c r="K120" s="100">
        <f t="shared" si="28"/>
        <v>0</v>
      </c>
      <c r="L120" s="100">
        <f t="shared" si="28"/>
        <v>0</v>
      </c>
      <c r="M120" s="100">
        <f t="shared" si="28"/>
        <v>0</v>
      </c>
      <c r="N120" s="100">
        <f t="shared" si="28"/>
        <v>0</v>
      </c>
      <c r="O120" s="100">
        <f t="shared" si="28"/>
        <v>0</v>
      </c>
      <c r="P120" s="101">
        <f t="shared" si="28"/>
        <v>0</v>
      </c>
    </row>
    <row r="121" spans="1:16" x14ac:dyDescent="0.3">
      <c r="A121" s="109"/>
      <c r="B121" s="111" t="s">
        <v>129</v>
      </c>
      <c r="C121" s="112"/>
      <c r="D121" s="112"/>
      <c r="E121" s="112"/>
      <c r="F121" s="112"/>
      <c r="G121" s="112"/>
      <c r="H121" s="112"/>
      <c r="I121" s="112"/>
      <c r="J121" s="112"/>
      <c r="K121" s="112"/>
      <c r="L121" s="112"/>
      <c r="M121" s="112"/>
      <c r="N121" s="112"/>
      <c r="O121" s="112"/>
      <c r="P121" s="113"/>
    </row>
    <row r="122" spans="1:16" ht="26.4" x14ac:dyDescent="0.3">
      <c r="A122" s="109"/>
      <c r="B122" s="71" t="s">
        <v>137</v>
      </c>
      <c r="C122" s="157"/>
      <c r="D122" s="158"/>
      <c r="E122" s="158"/>
      <c r="F122" s="49"/>
      <c r="G122" s="58" t="str">
        <f t="shared" ref="G122:G127" si="29">IF(AND(I122="Y",J122="Y",K122="Y",L122="Y",M122="Y",N122="Y",O122="Y",P122="Y"),"YES","NO")</f>
        <v>NO</v>
      </c>
      <c r="H122" s="39"/>
      <c r="I122" s="158"/>
      <c r="J122" s="158"/>
      <c r="K122" s="158"/>
      <c r="L122" s="158"/>
      <c r="M122" s="158"/>
      <c r="N122" s="158"/>
      <c r="O122" s="158"/>
      <c r="P122" s="160"/>
    </row>
    <row r="123" spans="1:16" x14ac:dyDescent="0.3">
      <c r="A123" s="109"/>
      <c r="B123" s="71" t="s">
        <v>138</v>
      </c>
      <c r="C123" s="157"/>
      <c r="D123" s="158"/>
      <c r="E123" s="158"/>
      <c r="F123" s="49"/>
      <c r="G123" s="58" t="str">
        <f t="shared" si="29"/>
        <v>NO</v>
      </c>
      <c r="H123" s="39"/>
      <c r="I123" s="158"/>
      <c r="J123" s="158"/>
      <c r="K123" s="158"/>
      <c r="L123" s="158"/>
      <c r="M123" s="158"/>
      <c r="N123" s="158"/>
      <c r="O123" s="158"/>
      <c r="P123" s="160"/>
    </row>
    <row r="124" spans="1:16" ht="26.4" x14ac:dyDescent="0.3">
      <c r="A124" s="109"/>
      <c r="B124" s="30" t="s">
        <v>139</v>
      </c>
      <c r="C124" s="157"/>
      <c r="D124" s="158"/>
      <c r="E124" s="158"/>
      <c r="F124" s="49"/>
      <c r="G124" s="58" t="str">
        <f t="shared" si="29"/>
        <v>NO</v>
      </c>
      <c r="H124" s="39"/>
      <c r="I124" s="158"/>
      <c r="J124" s="158"/>
      <c r="K124" s="158"/>
      <c r="L124" s="158"/>
      <c r="M124" s="158"/>
      <c r="N124" s="158"/>
      <c r="O124" s="158"/>
      <c r="P124" s="160"/>
    </row>
    <row r="125" spans="1:16" ht="26.4" x14ac:dyDescent="0.3">
      <c r="A125" s="109"/>
      <c r="B125" s="30" t="s">
        <v>140</v>
      </c>
      <c r="C125" s="157"/>
      <c r="D125" s="158"/>
      <c r="E125" s="158"/>
      <c r="F125" s="49"/>
      <c r="G125" s="58" t="str">
        <f t="shared" si="29"/>
        <v>NO</v>
      </c>
      <c r="H125" s="39"/>
      <c r="I125" s="158"/>
      <c r="J125" s="158"/>
      <c r="K125" s="158"/>
      <c r="L125" s="158"/>
      <c r="M125" s="158"/>
      <c r="N125" s="158"/>
      <c r="O125" s="158"/>
      <c r="P125" s="160"/>
    </row>
    <row r="126" spans="1:16" x14ac:dyDescent="0.3">
      <c r="A126" s="109"/>
      <c r="B126" s="72" t="s">
        <v>141</v>
      </c>
      <c r="C126" s="157"/>
      <c r="D126" s="158"/>
      <c r="E126" s="158"/>
      <c r="F126" s="49"/>
      <c r="G126" s="58" t="str">
        <f t="shared" si="29"/>
        <v>NO</v>
      </c>
      <c r="H126" s="39"/>
      <c r="I126" s="158"/>
      <c r="J126" s="158"/>
      <c r="K126" s="158"/>
      <c r="L126" s="158"/>
      <c r="M126" s="158"/>
      <c r="N126" s="158"/>
      <c r="O126" s="158"/>
      <c r="P126" s="160"/>
    </row>
    <row r="127" spans="1:16" ht="15" thickBot="1" x14ac:dyDescent="0.35">
      <c r="A127" s="109"/>
      <c r="B127" s="71" t="s">
        <v>17</v>
      </c>
      <c r="C127" s="157"/>
      <c r="D127" s="158"/>
      <c r="E127" s="158"/>
      <c r="F127" s="49"/>
      <c r="G127" s="58" t="str">
        <f t="shared" si="29"/>
        <v>NO</v>
      </c>
      <c r="H127" s="39"/>
      <c r="I127" s="158"/>
      <c r="J127" s="158"/>
      <c r="K127" s="158"/>
      <c r="L127" s="158"/>
      <c r="M127" s="158"/>
      <c r="N127" s="158"/>
      <c r="O127" s="158"/>
      <c r="P127" s="160"/>
    </row>
    <row r="128" spans="1:16" ht="15" thickBot="1" x14ac:dyDescent="0.35">
      <c r="A128" s="109"/>
      <c r="B128" s="84" t="s">
        <v>154</v>
      </c>
      <c r="C128" s="60"/>
      <c r="D128" s="53"/>
      <c r="E128" s="61"/>
      <c r="F128" s="53"/>
      <c r="G128" s="57">
        <f>(COUNTIF(G124:G127,"YES"))/6</f>
        <v>0</v>
      </c>
      <c r="H128" s="54"/>
      <c r="I128" s="99">
        <f>(COUNTIF(I122:I127,"Y"))/6</f>
        <v>0</v>
      </c>
      <c r="J128" s="100">
        <f t="shared" ref="J128:P128" si="30">(COUNTIF(J122:J127,"Y"))/6</f>
        <v>0</v>
      </c>
      <c r="K128" s="100">
        <f t="shared" si="30"/>
        <v>0</v>
      </c>
      <c r="L128" s="100">
        <f t="shared" si="30"/>
        <v>0</v>
      </c>
      <c r="M128" s="100">
        <f t="shared" si="30"/>
        <v>0</v>
      </c>
      <c r="N128" s="100">
        <f t="shared" si="30"/>
        <v>0</v>
      </c>
      <c r="O128" s="100">
        <f t="shared" si="30"/>
        <v>0</v>
      </c>
      <c r="P128" s="101">
        <f t="shared" si="30"/>
        <v>0</v>
      </c>
    </row>
    <row r="129" spans="1:16" x14ac:dyDescent="0.3">
      <c r="A129" s="109"/>
      <c r="B129" s="111" t="s">
        <v>67</v>
      </c>
      <c r="C129" s="112"/>
      <c r="D129" s="112"/>
      <c r="E129" s="112"/>
      <c r="F129" s="112"/>
      <c r="G129" s="112"/>
      <c r="H129" s="112"/>
      <c r="I129" s="112"/>
      <c r="J129" s="112"/>
      <c r="K129" s="112"/>
      <c r="L129" s="112"/>
      <c r="M129" s="112"/>
      <c r="N129" s="112"/>
      <c r="O129" s="112"/>
      <c r="P129" s="113"/>
    </row>
    <row r="130" spans="1:16" ht="26.4" x14ac:dyDescent="0.3">
      <c r="A130" s="109"/>
      <c r="B130" s="71" t="s">
        <v>142</v>
      </c>
      <c r="C130" s="172"/>
      <c r="D130" s="157"/>
      <c r="E130" s="158"/>
      <c r="F130" s="49"/>
      <c r="G130" s="58" t="str">
        <f t="shared" ref="G130:G134" si="31">IF(AND(I130="Y",J130="Y",K130="Y",L130="Y",M130="Y",N130="Y",O130="Y",P130="Y"),"YES","NO")</f>
        <v>NO</v>
      </c>
      <c r="H130" s="40"/>
      <c r="I130" s="158"/>
      <c r="J130" s="158"/>
      <c r="K130" s="158"/>
      <c r="L130" s="158"/>
      <c r="M130" s="158"/>
      <c r="N130" s="158"/>
      <c r="O130" s="158"/>
      <c r="P130" s="160"/>
    </row>
    <row r="131" spans="1:16" ht="17.399999999999999" customHeight="1" x14ac:dyDescent="0.3">
      <c r="A131" s="109"/>
      <c r="B131" s="73" t="s">
        <v>143</v>
      </c>
      <c r="C131" s="172"/>
      <c r="D131" s="157"/>
      <c r="E131" s="158"/>
      <c r="F131" s="49"/>
      <c r="G131" s="58" t="str">
        <f t="shared" si="31"/>
        <v>NO</v>
      </c>
      <c r="H131" s="39"/>
      <c r="I131" s="158"/>
      <c r="J131" s="158"/>
      <c r="K131" s="158"/>
      <c r="L131" s="158"/>
      <c r="M131" s="158"/>
      <c r="N131" s="158"/>
      <c r="O131" s="158"/>
      <c r="P131" s="160"/>
    </row>
    <row r="132" spans="1:16" ht="20.399999999999999" customHeight="1" x14ac:dyDescent="0.3">
      <c r="A132" s="109"/>
      <c r="B132" s="71" t="s">
        <v>171</v>
      </c>
      <c r="C132" s="172"/>
      <c r="D132" s="157"/>
      <c r="E132" s="158"/>
      <c r="F132" s="49"/>
      <c r="G132" s="58" t="str">
        <f t="shared" si="31"/>
        <v>NO</v>
      </c>
      <c r="H132" s="39"/>
      <c r="I132" s="158"/>
      <c r="J132" s="158"/>
      <c r="K132" s="158"/>
      <c r="L132" s="158"/>
      <c r="M132" s="158"/>
      <c r="N132" s="158"/>
      <c r="O132" s="158"/>
      <c r="P132" s="160"/>
    </row>
    <row r="133" spans="1:16" ht="26.4" x14ac:dyDescent="0.3">
      <c r="A133" s="109"/>
      <c r="B133" s="72" t="s">
        <v>145</v>
      </c>
      <c r="C133" s="157"/>
      <c r="D133" s="158"/>
      <c r="E133" s="158"/>
      <c r="F133" s="49"/>
      <c r="G133" s="58" t="str">
        <f t="shared" si="31"/>
        <v>NO</v>
      </c>
      <c r="H133" s="32"/>
      <c r="I133" s="158"/>
      <c r="J133" s="158"/>
      <c r="K133" s="158"/>
      <c r="L133" s="158"/>
      <c r="M133" s="158"/>
      <c r="N133" s="158"/>
      <c r="O133" s="158"/>
      <c r="P133" s="160"/>
    </row>
    <row r="134" spans="1:16" ht="15" thickBot="1" x14ac:dyDescent="0.35">
      <c r="A134" s="109"/>
      <c r="B134" s="71" t="s">
        <v>146</v>
      </c>
      <c r="C134" s="172"/>
      <c r="D134" s="157"/>
      <c r="E134" s="158"/>
      <c r="F134" s="49"/>
      <c r="G134" s="58" t="str">
        <f t="shared" si="31"/>
        <v>NO</v>
      </c>
      <c r="H134" s="32"/>
      <c r="I134" s="158"/>
      <c r="J134" s="158"/>
      <c r="K134" s="158"/>
      <c r="L134" s="158"/>
      <c r="M134" s="158"/>
      <c r="N134" s="158"/>
      <c r="O134" s="158"/>
      <c r="P134" s="160"/>
    </row>
    <row r="135" spans="1:16" ht="15" thickBot="1" x14ac:dyDescent="0.35">
      <c r="A135" s="109"/>
      <c r="B135" s="84" t="s">
        <v>154</v>
      </c>
      <c r="C135" s="60"/>
      <c r="D135" s="53"/>
      <c r="E135" s="61"/>
      <c r="F135" s="53"/>
      <c r="G135" s="57">
        <f>(COUNTIF(G131:G134,"YES"))/5</f>
        <v>0</v>
      </c>
      <c r="H135" s="56"/>
      <c r="I135" s="99">
        <f>(COUNTIF(I130:I134,"Y"))/5</f>
        <v>0</v>
      </c>
      <c r="J135" s="100">
        <f t="shared" ref="J135:P135" si="32">(COUNTIF(J130:J134,"Y"))/5</f>
        <v>0</v>
      </c>
      <c r="K135" s="100">
        <f t="shared" si="32"/>
        <v>0</v>
      </c>
      <c r="L135" s="100">
        <f t="shared" si="32"/>
        <v>0</v>
      </c>
      <c r="M135" s="100">
        <f t="shared" si="32"/>
        <v>0</v>
      </c>
      <c r="N135" s="100">
        <f t="shared" si="32"/>
        <v>0</v>
      </c>
      <c r="O135" s="100">
        <f t="shared" si="32"/>
        <v>0</v>
      </c>
      <c r="P135" s="101">
        <f t="shared" si="32"/>
        <v>0</v>
      </c>
    </row>
    <row r="136" spans="1:16" x14ac:dyDescent="0.3">
      <c r="A136" s="109"/>
      <c r="B136" s="111" t="s">
        <v>66</v>
      </c>
      <c r="C136" s="112"/>
      <c r="D136" s="112"/>
      <c r="E136" s="112"/>
      <c r="F136" s="112"/>
      <c r="G136" s="112"/>
      <c r="H136" s="112"/>
      <c r="I136" s="112"/>
      <c r="J136" s="112"/>
      <c r="K136" s="112"/>
      <c r="L136" s="112"/>
      <c r="M136" s="112"/>
      <c r="N136" s="112"/>
      <c r="O136" s="112"/>
      <c r="P136" s="113"/>
    </row>
    <row r="137" spans="1:16" ht="26.4" x14ac:dyDescent="0.3">
      <c r="A137" s="109"/>
      <c r="B137" s="71" t="s">
        <v>147</v>
      </c>
      <c r="C137" s="172"/>
      <c r="D137" s="157"/>
      <c r="E137" s="158"/>
      <c r="F137" s="49"/>
      <c r="G137" s="58" t="str">
        <f t="shared" ref="G137:G139" si="33">IF(AND(I137="Y",J137="Y",K137="Y",L137="Y",M137="Y",N137="Y",O137="Y",P137="Y"),"YES","NO")</f>
        <v>NO</v>
      </c>
      <c r="H137" s="32"/>
      <c r="I137" s="158"/>
      <c r="J137" s="158"/>
      <c r="K137" s="158"/>
      <c r="L137" s="158"/>
      <c r="M137" s="158"/>
      <c r="N137" s="158"/>
      <c r="O137" s="158"/>
      <c r="P137" s="160"/>
    </row>
    <row r="138" spans="1:16" ht="26.4" x14ac:dyDescent="0.3">
      <c r="A138" s="109"/>
      <c r="B138" s="72" t="s">
        <v>148</v>
      </c>
      <c r="C138" s="172"/>
      <c r="D138" s="157"/>
      <c r="E138" s="158"/>
      <c r="F138" s="49"/>
      <c r="G138" s="58" t="str">
        <f t="shared" si="33"/>
        <v>NO</v>
      </c>
      <c r="H138" s="32"/>
      <c r="I138" s="158"/>
      <c r="J138" s="158"/>
      <c r="K138" s="158"/>
      <c r="L138" s="158"/>
      <c r="M138" s="158"/>
      <c r="N138" s="158"/>
      <c r="O138" s="158"/>
      <c r="P138" s="160"/>
    </row>
    <row r="139" spans="1:16" ht="40.200000000000003" thickBot="1" x14ac:dyDescent="0.35">
      <c r="A139" s="109"/>
      <c r="B139" s="71" t="s">
        <v>149</v>
      </c>
      <c r="C139" s="172"/>
      <c r="D139" s="157"/>
      <c r="E139" s="158"/>
      <c r="F139" s="49"/>
      <c r="G139" s="58" t="str">
        <f t="shared" si="33"/>
        <v>NO</v>
      </c>
      <c r="H139" s="32"/>
      <c r="I139" s="158"/>
      <c r="J139" s="158"/>
      <c r="K139" s="158"/>
      <c r="L139" s="158"/>
      <c r="M139" s="158"/>
      <c r="N139" s="158"/>
      <c r="O139" s="158"/>
      <c r="P139" s="160"/>
    </row>
    <row r="140" spans="1:16" ht="15" thickBot="1" x14ac:dyDescent="0.35">
      <c r="A140" s="109"/>
      <c r="B140" s="84" t="s">
        <v>154</v>
      </c>
      <c r="C140" s="60"/>
      <c r="D140" s="53"/>
      <c r="E140" s="61"/>
      <c r="F140" s="53"/>
      <c r="G140" s="57">
        <f>(COUNTIF(G136:G139,"YES"))/3</f>
        <v>0</v>
      </c>
      <c r="H140" s="56"/>
      <c r="I140" s="99">
        <f>(COUNTIF(I137:I139,"Y"))/3</f>
        <v>0</v>
      </c>
      <c r="J140" s="100">
        <f t="shared" ref="J140:P140" si="34">(COUNTIF(J137:J139,"Y"))/3</f>
        <v>0</v>
      </c>
      <c r="K140" s="100">
        <f t="shared" si="34"/>
        <v>0</v>
      </c>
      <c r="L140" s="100">
        <f t="shared" si="34"/>
        <v>0</v>
      </c>
      <c r="M140" s="100">
        <f t="shared" si="34"/>
        <v>0</v>
      </c>
      <c r="N140" s="100">
        <f t="shared" si="34"/>
        <v>0</v>
      </c>
      <c r="O140" s="100">
        <f t="shared" si="34"/>
        <v>0</v>
      </c>
      <c r="P140" s="101">
        <f t="shared" si="34"/>
        <v>0</v>
      </c>
    </row>
    <row r="141" spans="1:16" x14ac:dyDescent="0.3">
      <c r="A141" s="109"/>
      <c r="B141" s="111" t="s">
        <v>65</v>
      </c>
      <c r="C141" s="112"/>
      <c r="D141" s="112"/>
      <c r="E141" s="112"/>
      <c r="F141" s="112"/>
      <c r="G141" s="112"/>
      <c r="H141" s="112"/>
      <c r="I141" s="112"/>
      <c r="J141" s="112"/>
      <c r="K141" s="112"/>
      <c r="L141" s="112"/>
      <c r="M141" s="112"/>
      <c r="N141" s="112"/>
      <c r="O141" s="112"/>
      <c r="P141" s="113"/>
    </row>
    <row r="142" spans="1:16" ht="26.4" x14ac:dyDescent="0.3">
      <c r="A142" s="109"/>
      <c r="B142" s="71" t="s">
        <v>147</v>
      </c>
      <c r="C142" s="172"/>
      <c r="D142" s="157"/>
      <c r="E142" s="158"/>
      <c r="F142" s="49"/>
      <c r="G142" s="58" t="str">
        <f t="shared" ref="G142:G144" si="35">IF(AND(I142="Y",J142="Y",K142="Y",L142="Y",M142="Y",N142="Y",O142="Y",P142="Y"),"YES","NO")</f>
        <v>NO</v>
      </c>
      <c r="H142" s="32"/>
      <c r="I142" s="158"/>
      <c r="J142" s="158"/>
      <c r="K142" s="158"/>
      <c r="L142" s="158"/>
      <c r="M142" s="158"/>
      <c r="N142" s="158"/>
      <c r="O142" s="158"/>
      <c r="P142" s="160"/>
    </row>
    <row r="143" spans="1:16" ht="26.4" x14ac:dyDescent="0.3">
      <c r="A143" s="109"/>
      <c r="B143" s="71" t="s">
        <v>148</v>
      </c>
      <c r="C143" s="172"/>
      <c r="D143" s="157"/>
      <c r="E143" s="158"/>
      <c r="F143" s="49"/>
      <c r="G143" s="58" t="str">
        <f t="shared" si="35"/>
        <v>NO</v>
      </c>
      <c r="H143" s="32"/>
      <c r="I143" s="158"/>
      <c r="J143" s="158"/>
      <c r="K143" s="158"/>
      <c r="L143" s="158"/>
      <c r="M143" s="158"/>
      <c r="N143" s="158"/>
      <c r="O143" s="158"/>
      <c r="P143" s="160"/>
    </row>
    <row r="144" spans="1:16" ht="40.200000000000003" thickBot="1" x14ac:dyDescent="0.35">
      <c r="A144" s="109"/>
      <c r="B144" s="71" t="s">
        <v>149</v>
      </c>
      <c r="C144" s="172"/>
      <c r="D144" s="157"/>
      <c r="E144" s="158"/>
      <c r="F144" s="36"/>
      <c r="G144" s="58" t="str">
        <f t="shared" si="35"/>
        <v>NO</v>
      </c>
      <c r="H144" s="49"/>
      <c r="I144" s="158"/>
      <c r="J144" s="172"/>
      <c r="K144" s="157"/>
      <c r="L144" s="158"/>
      <c r="M144" s="157"/>
      <c r="N144" s="158"/>
      <c r="O144" s="172"/>
      <c r="P144" s="160"/>
    </row>
    <row r="145" spans="1:16" ht="15" thickBot="1" x14ac:dyDescent="0.35">
      <c r="A145" s="110"/>
      <c r="B145" s="84" t="s">
        <v>154</v>
      </c>
      <c r="C145" s="60"/>
      <c r="D145" s="53"/>
      <c r="E145" s="61"/>
      <c r="F145" s="53"/>
      <c r="G145" s="57">
        <f>(COUNTIF(G141:G144,"YES"))/3</f>
        <v>0</v>
      </c>
      <c r="H145" s="55"/>
      <c r="I145" s="99">
        <f>(COUNTIF(I142:I144,"Y"))/3</f>
        <v>0</v>
      </c>
      <c r="J145" s="100">
        <f t="shared" ref="J145:P145" si="36">(COUNTIF(J142:J144,"Y"))/3</f>
        <v>0</v>
      </c>
      <c r="K145" s="100">
        <f t="shared" si="36"/>
        <v>0</v>
      </c>
      <c r="L145" s="100">
        <f t="shared" si="36"/>
        <v>0</v>
      </c>
      <c r="M145" s="100">
        <f t="shared" si="36"/>
        <v>0</v>
      </c>
      <c r="N145" s="100">
        <f t="shared" si="36"/>
        <v>0</v>
      </c>
      <c r="O145" s="100">
        <f t="shared" si="36"/>
        <v>0</v>
      </c>
      <c r="P145" s="101">
        <f t="shared" si="36"/>
        <v>0</v>
      </c>
    </row>
    <row r="146" spans="1:16" ht="30" customHeight="1" thickBot="1" x14ac:dyDescent="0.35">
      <c r="A146" s="132" t="s">
        <v>177</v>
      </c>
      <c r="B146" s="132"/>
      <c r="C146" s="132"/>
      <c r="D146" s="132"/>
      <c r="E146" s="133"/>
      <c r="F146" s="88"/>
      <c r="G146" s="103" t="s">
        <v>180</v>
      </c>
      <c r="H146" s="89"/>
      <c r="I146" s="86">
        <f>(COUNTIF(I7:I144,"Y"))/96</f>
        <v>0</v>
      </c>
      <c r="J146" s="86">
        <f t="shared" ref="J146:P146" si="37">(COUNTIF(J7:J144,"Y"))/96</f>
        <v>0</v>
      </c>
      <c r="K146" s="86">
        <f t="shared" si="37"/>
        <v>0</v>
      </c>
      <c r="L146" s="86">
        <f t="shared" si="37"/>
        <v>0</v>
      </c>
      <c r="M146" s="86">
        <f t="shared" si="37"/>
        <v>0</v>
      </c>
      <c r="N146" s="86">
        <f t="shared" si="37"/>
        <v>0</v>
      </c>
      <c r="O146" s="86">
        <f t="shared" si="37"/>
        <v>0</v>
      </c>
      <c r="P146" s="87">
        <f t="shared" si="37"/>
        <v>0</v>
      </c>
    </row>
    <row r="147" spans="1:16" x14ac:dyDescent="0.3">
      <c r="H147" s="41"/>
      <c r="P147" s="6"/>
    </row>
    <row r="148" spans="1:16" x14ac:dyDescent="0.3">
      <c r="H148" s="41"/>
      <c r="P148" s="6"/>
    </row>
    <row r="149" spans="1:16" x14ac:dyDescent="0.3">
      <c r="H149" s="41"/>
      <c r="P149" s="6"/>
    </row>
    <row r="150" spans="1:16" x14ac:dyDescent="0.3">
      <c r="H150" s="41"/>
      <c r="P150" s="6"/>
    </row>
    <row r="151" spans="1:16" x14ac:dyDescent="0.3">
      <c r="H151" s="41"/>
      <c r="P151" s="6"/>
    </row>
    <row r="152" spans="1:16" x14ac:dyDescent="0.3">
      <c r="H152" s="41"/>
      <c r="P152" s="6"/>
    </row>
    <row r="153" spans="1:16" x14ac:dyDescent="0.3">
      <c r="H153" s="41"/>
      <c r="P153" s="6"/>
    </row>
    <row r="154" spans="1:16" x14ac:dyDescent="0.3">
      <c r="H154" s="41"/>
      <c r="P154" s="6"/>
    </row>
    <row r="155" spans="1:16" x14ac:dyDescent="0.3">
      <c r="H155" s="41"/>
      <c r="P155" s="6"/>
    </row>
    <row r="156" spans="1:16" x14ac:dyDescent="0.3">
      <c r="H156" s="41"/>
      <c r="P156" s="6"/>
    </row>
    <row r="157" spans="1:16" x14ac:dyDescent="0.3">
      <c r="H157" s="41"/>
      <c r="P157" s="6"/>
    </row>
    <row r="158" spans="1:16" x14ac:dyDescent="0.3">
      <c r="H158" s="41"/>
      <c r="P158" s="6"/>
    </row>
    <row r="159" spans="1:16" x14ac:dyDescent="0.3">
      <c r="H159" s="41"/>
      <c r="P159" s="6"/>
    </row>
    <row r="160" spans="1:16" x14ac:dyDescent="0.3">
      <c r="H160" s="41"/>
      <c r="P160" s="6"/>
    </row>
    <row r="161" spans="8:16" x14ac:dyDescent="0.3">
      <c r="H161" s="41"/>
      <c r="P161" s="6"/>
    </row>
    <row r="162" spans="8:16" x14ac:dyDescent="0.3">
      <c r="H162" s="41"/>
      <c r="P162" s="6"/>
    </row>
    <row r="163" spans="8:16" x14ac:dyDescent="0.3">
      <c r="H163" s="41"/>
      <c r="P163" s="6"/>
    </row>
    <row r="164" spans="8:16" x14ac:dyDescent="0.3">
      <c r="H164" s="41"/>
      <c r="P164" s="6"/>
    </row>
    <row r="165" spans="8:16" x14ac:dyDescent="0.3">
      <c r="H165" s="41"/>
      <c r="P165" s="6"/>
    </row>
    <row r="166" spans="8:16" x14ac:dyDescent="0.3">
      <c r="H166" s="41"/>
      <c r="P166" s="6"/>
    </row>
    <row r="167" spans="8:16" x14ac:dyDescent="0.3">
      <c r="H167" s="41"/>
      <c r="P167" s="6"/>
    </row>
    <row r="168" spans="8:16" x14ac:dyDescent="0.3">
      <c r="H168" s="41"/>
      <c r="P168" s="6"/>
    </row>
    <row r="169" spans="8:16" x14ac:dyDescent="0.3">
      <c r="H169" s="41"/>
      <c r="P169" s="6"/>
    </row>
    <row r="170" spans="8:16" x14ac:dyDescent="0.3">
      <c r="H170" s="41"/>
      <c r="P170" s="6"/>
    </row>
    <row r="171" spans="8:16" x14ac:dyDescent="0.3">
      <c r="H171" s="41"/>
      <c r="P171" s="6"/>
    </row>
    <row r="172" spans="8:16" x14ac:dyDescent="0.3">
      <c r="H172" s="41"/>
      <c r="P172" s="6"/>
    </row>
    <row r="173" spans="8:16" x14ac:dyDescent="0.3">
      <c r="H173" s="41"/>
      <c r="P173" s="6"/>
    </row>
    <row r="174" spans="8:16" x14ac:dyDescent="0.3">
      <c r="H174" s="41"/>
      <c r="P174" s="6"/>
    </row>
    <row r="175" spans="8:16" x14ac:dyDescent="0.3">
      <c r="H175" s="41"/>
      <c r="P175" s="6"/>
    </row>
    <row r="176" spans="8:16" x14ac:dyDescent="0.3">
      <c r="H176" s="41"/>
      <c r="P176" s="6"/>
    </row>
    <row r="177" spans="8:16" x14ac:dyDescent="0.3">
      <c r="H177" s="41"/>
      <c r="P177" s="6"/>
    </row>
    <row r="178" spans="8:16" x14ac:dyDescent="0.3">
      <c r="H178" s="41"/>
      <c r="P178" s="6"/>
    </row>
    <row r="179" spans="8:16" x14ac:dyDescent="0.3">
      <c r="H179" s="41"/>
      <c r="P179" s="6"/>
    </row>
    <row r="180" spans="8:16" x14ac:dyDescent="0.3">
      <c r="H180" s="41"/>
      <c r="P180" s="6"/>
    </row>
    <row r="181" spans="8:16" x14ac:dyDescent="0.3">
      <c r="H181" s="41"/>
      <c r="P181" s="6"/>
    </row>
    <row r="182" spans="8:16" x14ac:dyDescent="0.3">
      <c r="H182" s="41"/>
      <c r="P182" s="6"/>
    </row>
    <row r="183" spans="8:16" x14ac:dyDescent="0.3">
      <c r="H183" s="41"/>
      <c r="P183" s="6"/>
    </row>
    <row r="184" spans="8:16" x14ac:dyDescent="0.3">
      <c r="H184" s="41"/>
      <c r="P184" s="6"/>
    </row>
    <row r="185" spans="8:16" x14ac:dyDescent="0.3">
      <c r="H185" s="41"/>
      <c r="P185" s="6"/>
    </row>
    <row r="186" spans="8:16" x14ac:dyDescent="0.3">
      <c r="H186" s="41"/>
      <c r="P186" s="6"/>
    </row>
    <row r="187" spans="8:16" x14ac:dyDescent="0.3">
      <c r="H187" s="41"/>
      <c r="P187" s="6"/>
    </row>
    <row r="188" spans="8:16" x14ac:dyDescent="0.3">
      <c r="H188" s="41"/>
      <c r="P188" s="6"/>
    </row>
    <row r="189" spans="8:16" x14ac:dyDescent="0.3">
      <c r="H189" s="41"/>
      <c r="P189" s="6"/>
    </row>
    <row r="190" spans="8:16" x14ac:dyDescent="0.3">
      <c r="H190" s="41"/>
      <c r="P190" s="6"/>
    </row>
    <row r="191" spans="8:16" x14ac:dyDescent="0.3">
      <c r="H191" s="41"/>
      <c r="P191" s="6"/>
    </row>
    <row r="192" spans="8:16" x14ac:dyDescent="0.3">
      <c r="H192" s="41"/>
      <c r="P192" s="6"/>
    </row>
    <row r="193" spans="8:16" x14ac:dyDescent="0.3">
      <c r="H193" s="41"/>
      <c r="P193" s="6"/>
    </row>
    <row r="194" spans="8:16" x14ac:dyDescent="0.3">
      <c r="H194" s="41"/>
      <c r="P194" s="6"/>
    </row>
    <row r="195" spans="8:16" x14ac:dyDescent="0.3">
      <c r="H195" s="41"/>
      <c r="P195" s="6"/>
    </row>
    <row r="196" spans="8:16" x14ac:dyDescent="0.3">
      <c r="H196" s="41"/>
      <c r="P196" s="6"/>
    </row>
    <row r="197" spans="8:16" x14ac:dyDescent="0.3">
      <c r="H197" s="41"/>
      <c r="P197" s="6"/>
    </row>
    <row r="198" spans="8:16" x14ac:dyDescent="0.3">
      <c r="H198" s="41"/>
      <c r="P198" s="6"/>
    </row>
    <row r="199" spans="8:16" x14ac:dyDescent="0.3">
      <c r="H199" s="41"/>
      <c r="P199" s="6"/>
    </row>
    <row r="200" spans="8:16" x14ac:dyDescent="0.3">
      <c r="H200" s="41"/>
      <c r="P200" s="6"/>
    </row>
    <row r="201" spans="8:16" x14ac:dyDescent="0.3">
      <c r="H201" s="41"/>
      <c r="P201" s="6"/>
    </row>
    <row r="202" spans="8:16" x14ac:dyDescent="0.3">
      <c r="H202" s="41"/>
      <c r="P202" s="6"/>
    </row>
    <row r="203" spans="8:16" x14ac:dyDescent="0.3">
      <c r="H203" s="41"/>
      <c r="P203" s="6"/>
    </row>
    <row r="204" spans="8:16" x14ac:dyDescent="0.3">
      <c r="H204" s="41"/>
      <c r="P204" s="6"/>
    </row>
    <row r="205" spans="8:16" x14ac:dyDescent="0.3">
      <c r="H205" s="41"/>
      <c r="P205" s="6"/>
    </row>
    <row r="206" spans="8:16" x14ac:dyDescent="0.3">
      <c r="H206" s="41"/>
      <c r="P206" s="6"/>
    </row>
    <row r="207" spans="8:16" x14ac:dyDescent="0.3">
      <c r="H207" s="41"/>
      <c r="P207" s="6"/>
    </row>
    <row r="208" spans="8:16" x14ac:dyDescent="0.3">
      <c r="H208" s="41"/>
      <c r="P208" s="6"/>
    </row>
    <row r="209" spans="8:16" x14ac:dyDescent="0.3">
      <c r="H209" s="41"/>
      <c r="P209" s="6"/>
    </row>
    <row r="210" spans="8:16" x14ac:dyDescent="0.3">
      <c r="H210" s="41"/>
      <c r="P210" s="6"/>
    </row>
    <row r="211" spans="8:16" x14ac:dyDescent="0.3">
      <c r="H211" s="41"/>
      <c r="P211" s="6"/>
    </row>
    <row r="212" spans="8:16" x14ac:dyDescent="0.3">
      <c r="H212" s="41"/>
      <c r="P212" s="6"/>
    </row>
    <row r="213" spans="8:16" x14ac:dyDescent="0.3">
      <c r="H213" s="41"/>
      <c r="P213" s="6"/>
    </row>
    <row r="214" spans="8:16" x14ac:dyDescent="0.3">
      <c r="H214" s="41"/>
      <c r="P214" s="6"/>
    </row>
    <row r="215" spans="8:16" x14ac:dyDescent="0.3">
      <c r="H215" s="41"/>
      <c r="P215" s="6"/>
    </row>
    <row r="216" spans="8:16" x14ac:dyDescent="0.3">
      <c r="H216" s="41"/>
      <c r="P216" s="6"/>
    </row>
    <row r="217" spans="8:16" x14ac:dyDescent="0.3">
      <c r="H217" s="41"/>
      <c r="P217" s="6"/>
    </row>
    <row r="218" spans="8:16" x14ac:dyDescent="0.3">
      <c r="H218" s="41"/>
      <c r="P218" s="6"/>
    </row>
    <row r="219" spans="8:16" x14ac:dyDescent="0.3">
      <c r="H219" s="41"/>
      <c r="P219" s="6"/>
    </row>
    <row r="220" spans="8:16" x14ac:dyDescent="0.3">
      <c r="H220" s="41"/>
      <c r="P220" s="6"/>
    </row>
    <row r="221" spans="8:16" x14ac:dyDescent="0.3">
      <c r="H221" s="41"/>
      <c r="P221" s="6"/>
    </row>
    <row r="222" spans="8:16" x14ac:dyDescent="0.3">
      <c r="H222" s="41"/>
      <c r="P222" s="6"/>
    </row>
    <row r="223" spans="8:16" x14ac:dyDescent="0.3">
      <c r="H223" s="41"/>
      <c r="P223" s="6"/>
    </row>
    <row r="224" spans="8:16" x14ac:dyDescent="0.3">
      <c r="H224" s="41"/>
      <c r="P224" s="6"/>
    </row>
    <row r="225" spans="8:16" x14ac:dyDescent="0.3">
      <c r="H225" s="41"/>
      <c r="P225" s="6"/>
    </row>
    <row r="226" spans="8:16" x14ac:dyDescent="0.3">
      <c r="H226" s="41"/>
      <c r="P226" s="6"/>
    </row>
    <row r="227" spans="8:16" x14ac:dyDescent="0.3">
      <c r="H227" s="41"/>
      <c r="P227" s="6"/>
    </row>
    <row r="228" spans="8:16" x14ac:dyDescent="0.3">
      <c r="H228" s="41"/>
      <c r="P228" s="6"/>
    </row>
    <row r="229" spans="8:16" x14ac:dyDescent="0.3">
      <c r="H229" s="41"/>
      <c r="P229" s="6"/>
    </row>
    <row r="230" spans="8:16" x14ac:dyDescent="0.3">
      <c r="H230" s="41"/>
      <c r="P230" s="6"/>
    </row>
    <row r="231" spans="8:16" x14ac:dyDescent="0.3">
      <c r="H231" s="41"/>
      <c r="P231" s="6"/>
    </row>
    <row r="232" spans="8:16" x14ac:dyDescent="0.3">
      <c r="H232" s="41"/>
      <c r="P232" s="6"/>
    </row>
    <row r="233" spans="8:16" x14ac:dyDescent="0.3">
      <c r="H233" s="41"/>
      <c r="P233" s="6"/>
    </row>
    <row r="234" spans="8:16" x14ac:dyDescent="0.3">
      <c r="H234" s="41"/>
      <c r="P234" s="6"/>
    </row>
    <row r="235" spans="8:16" x14ac:dyDescent="0.3">
      <c r="H235" s="41"/>
      <c r="P235" s="6"/>
    </row>
    <row r="236" spans="8:16" x14ac:dyDescent="0.3">
      <c r="H236" s="41"/>
      <c r="P236" s="6"/>
    </row>
    <row r="237" spans="8:16" x14ac:dyDescent="0.3">
      <c r="H237" s="41"/>
      <c r="P237" s="6"/>
    </row>
    <row r="238" spans="8:16" x14ac:dyDescent="0.3">
      <c r="H238" s="41"/>
      <c r="P238" s="6"/>
    </row>
    <row r="239" spans="8:16" x14ac:dyDescent="0.3">
      <c r="H239" s="41"/>
      <c r="P239" s="6"/>
    </row>
    <row r="240" spans="8:16" x14ac:dyDescent="0.3">
      <c r="H240" s="41"/>
      <c r="P240" s="6"/>
    </row>
    <row r="241" spans="8:16" x14ac:dyDescent="0.3">
      <c r="H241" s="41"/>
      <c r="P241" s="6"/>
    </row>
    <row r="242" spans="8:16" x14ac:dyDescent="0.3">
      <c r="H242" s="41"/>
      <c r="P242" s="6"/>
    </row>
    <row r="243" spans="8:16" x14ac:dyDescent="0.3">
      <c r="H243" s="41"/>
      <c r="P243" s="6"/>
    </row>
    <row r="244" spans="8:16" x14ac:dyDescent="0.3">
      <c r="H244" s="41"/>
      <c r="P244" s="6"/>
    </row>
    <row r="245" spans="8:16" x14ac:dyDescent="0.3">
      <c r="H245" s="41"/>
      <c r="P245" s="6"/>
    </row>
    <row r="246" spans="8:16" x14ac:dyDescent="0.3">
      <c r="H246" s="41"/>
      <c r="P246" s="6"/>
    </row>
    <row r="247" spans="8:16" x14ac:dyDescent="0.3">
      <c r="H247" s="41"/>
      <c r="P247" s="6"/>
    </row>
    <row r="248" spans="8:16" x14ac:dyDescent="0.3">
      <c r="H248" s="41"/>
      <c r="P248" s="6"/>
    </row>
    <row r="249" spans="8:16" x14ac:dyDescent="0.3">
      <c r="H249" s="41"/>
      <c r="P249" s="6"/>
    </row>
    <row r="250" spans="8:16" x14ac:dyDescent="0.3">
      <c r="H250" s="41"/>
      <c r="P250" s="6"/>
    </row>
    <row r="251" spans="8:16" x14ac:dyDescent="0.3">
      <c r="H251" s="41"/>
      <c r="P251" s="6"/>
    </row>
    <row r="252" spans="8:16" x14ac:dyDescent="0.3">
      <c r="H252" s="41"/>
      <c r="P252" s="6"/>
    </row>
    <row r="253" spans="8:16" x14ac:dyDescent="0.3">
      <c r="H253" s="41"/>
    </row>
    <row r="254" spans="8:16" x14ac:dyDescent="0.3">
      <c r="H254" s="41"/>
    </row>
    <row r="255" spans="8:16" x14ac:dyDescent="0.3">
      <c r="H255" s="41"/>
    </row>
    <row r="256" spans="8:16" x14ac:dyDescent="0.3">
      <c r="H256" s="41"/>
    </row>
    <row r="257" spans="8:8" x14ac:dyDescent="0.3">
      <c r="H257" s="41"/>
    </row>
    <row r="258" spans="8:8" x14ac:dyDescent="0.3">
      <c r="H258" s="41"/>
    </row>
    <row r="259" spans="8:8" x14ac:dyDescent="0.3">
      <c r="H259" s="41"/>
    </row>
    <row r="260" spans="8:8" x14ac:dyDescent="0.3">
      <c r="H260" s="41"/>
    </row>
    <row r="261" spans="8:8" x14ac:dyDescent="0.3">
      <c r="H261" s="41"/>
    </row>
    <row r="262" spans="8:8" x14ac:dyDescent="0.3">
      <c r="H262" s="41"/>
    </row>
    <row r="263" spans="8:8" x14ac:dyDescent="0.3">
      <c r="H263" s="41"/>
    </row>
    <row r="264" spans="8:8" x14ac:dyDescent="0.3">
      <c r="H264" s="41"/>
    </row>
    <row r="265" spans="8:8" x14ac:dyDescent="0.3">
      <c r="H265" s="41"/>
    </row>
    <row r="266" spans="8:8" x14ac:dyDescent="0.3">
      <c r="H266" s="41"/>
    </row>
    <row r="267" spans="8:8" x14ac:dyDescent="0.3">
      <c r="H267" s="41"/>
    </row>
    <row r="268" spans="8:8" x14ac:dyDescent="0.3">
      <c r="H268" s="41"/>
    </row>
    <row r="269" spans="8:8" x14ac:dyDescent="0.3">
      <c r="H269" s="41"/>
    </row>
    <row r="270" spans="8:8" x14ac:dyDescent="0.3">
      <c r="H270" s="41"/>
    </row>
    <row r="271" spans="8:8" x14ac:dyDescent="0.3">
      <c r="H271" s="41"/>
    </row>
    <row r="272" spans="8:8" x14ac:dyDescent="0.3">
      <c r="H272" s="41"/>
    </row>
    <row r="273" spans="8:8" x14ac:dyDescent="0.3">
      <c r="H273" s="41"/>
    </row>
    <row r="274" spans="8:8" x14ac:dyDescent="0.3">
      <c r="H274" s="41"/>
    </row>
    <row r="275" spans="8:8" x14ac:dyDescent="0.3">
      <c r="H275" s="41"/>
    </row>
    <row r="276" spans="8:8" x14ac:dyDescent="0.3">
      <c r="H276" s="41"/>
    </row>
    <row r="277" spans="8:8" x14ac:dyDescent="0.3">
      <c r="H277" s="41"/>
    </row>
    <row r="278" spans="8:8" x14ac:dyDescent="0.3">
      <c r="H278" s="41"/>
    </row>
    <row r="279" spans="8:8" x14ac:dyDescent="0.3">
      <c r="H279" s="41"/>
    </row>
    <row r="280" spans="8:8" x14ac:dyDescent="0.3">
      <c r="H280" s="41"/>
    </row>
    <row r="281" spans="8:8" x14ac:dyDescent="0.3">
      <c r="H281" s="41"/>
    </row>
    <row r="282" spans="8:8" x14ac:dyDescent="0.3">
      <c r="H282" s="41"/>
    </row>
    <row r="283" spans="8:8" x14ac:dyDescent="0.3">
      <c r="H283" s="41"/>
    </row>
    <row r="284" spans="8:8" x14ac:dyDescent="0.3">
      <c r="H284" s="41"/>
    </row>
    <row r="285" spans="8:8" x14ac:dyDescent="0.3">
      <c r="H285" s="41"/>
    </row>
    <row r="286" spans="8:8" x14ac:dyDescent="0.3">
      <c r="H286" s="41"/>
    </row>
    <row r="287" spans="8:8" x14ac:dyDescent="0.3">
      <c r="H287" s="41"/>
    </row>
    <row r="288" spans="8:8" x14ac:dyDescent="0.3">
      <c r="H288" s="41"/>
    </row>
    <row r="289" spans="8:8" x14ac:dyDescent="0.3">
      <c r="H289" s="41"/>
    </row>
    <row r="290" spans="8:8" x14ac:dyDescent="0.3">
      <c r="H290" s="41"/>
    </row>
    <row r="291" spans="8:8" x14ac:dyDescent="0.3">
      <c r="H291" s="41"/>
    </row>
    <row r="292" spans="8:8" x14ac:dyDescent="0.3">
      <c r="H292" s="41"/>
    </row>
    <row r="293" spans="8:8" x14ac:dyDescent="0.3">
      <c r="H293" s="41"/>
    </row>
    <row r="294" spans="8:8" x14ac:dyDescent="0.3">
      <c r="H294" s="41"/>
    </row>
    <row r="295" spans="8:8" x14ac:dyDescent="0.3">
      <c r="H295" s="41"/>
    </row>
    <row r="296" spans="8:8" x14ac:dyDescent="0.3">
      <c r="H296" s="41"/>
    </row>
    <row r="297" spans="8:8" x14ac:dyDescent="0.3">
      <c r="H297" s="41"/>
    </row>
    <row r="298" spans="8:8" x14ac:dyDescent="0.3">
      <c r="H298" s="41"/>
    </row>
    <row r="299" spans="8:8" x14ac:dyDescent="0.3">
      <c r="H299" s="41"/>
    </row>
    <row r="300" spans="8:8" x14ac:dyDescent="0.3">
      <c r="H300" s="41"/>
    </row>
    <row r="301" spans="8:8" x14ac:dyDescent="0.3">
      <c r="H301" s="41"/>
    </row>
    <row r="302" spans="8:8" x14ac:dyDescent="0.3">
      <c r="H302" s="41"/>
    </row>
    <row r="303" spans="8:8" x14ac:dyDescent="0.3">
      <c r="H303" s="41"/>
    </row>
    <row r="304" spans="8:8" x14ac:dyDescent="0.3">
      <c r="H304" s="41"/>
    </row>
    <row r="305" spans="8:8" x14ac:dyDescent="0.3">
      <c r="H305" s="41"/>
    </row>
    <row r="306" spans="8:8" x14ac:dyDescent="0.3">
      <c r="H306" s="41"/>
    </row>
    <row r="307" spans="8:8" x14ac:dyDescent="0.3">
      <c r="H307" s="41"/>
    </row>
    <row r="308" spans="8:8" x14ac:dyDescent="0.3">
      <c r="H308" s="41"/>
    </row>
    <row r="309" spans="8:8" x14ac:dyDescent="0.3">
      <c r="H309" s="41"/>
    </row>
    <row r="310" spans="8:8" x14ac:dyDescent="0.3">
      <c r="H310" s="41"/>
    </row>
    <row r="311" spans="8:8" x14ac:dyDescent="0.3">
      <c r="H311" s="41"/>
    </row>
    <row r="312" spans="8:8" x14ac:dyDescent="0.3">
      <c r="H312" s="41"/>
    </row>
    <row r="313" spans="8:8" x14ac:dyDescent="0.3">
      <c r="H313" s="41"/>
    </row>
    <row r="314" spans="8:8" x14ac:dyDescent="0.3">
      <c r="H314" s="41"/>
    </row>
    <row r="315" spans="8:8" x14ac:dyDescent="0.3">
      <c r="H315" s="41"/>
    </row>
    <row r="316" spans="8:8" x14ac:dyDescent="0.3">
      <c r="H316" s="41"/>
    </row>
    <row r="317" spans="8:8" x14ac:dyDescent="0.3">
      <c r="H317" s="41"/>
    </row>
    <row r="318" spans="8:8" x14ac:dyDescent="0.3">
      <c r="H318" s="41"/>
    </row>
    <row r="319" spans="8:8" x14ac:dyDescent="0.3">
      <c r="H319" s="41"/>
    </row>
    <row r="320" spans="8:8" x14ac:dyDescent="0.3">
      <c r="H320" s="41"/>
    </row>
    <row r="321" spans="8:8" x14ac:dyDescent="0.3">
      <c r="H321" s="41"/>
    </row>
    <row r="322" spans="8:8" x14ac:dyDescent="0.3">
      <c r="H322" s="41"/>
    </row>
    <row r="323" spans="8:8" x14ac:dyDescent="0.3">
      <c r="H323" s="41"/>
    </row>
    <row r="324" spans="8:8" x14ac:dyDescent="0.3">
      <c r="H324" s="41"/>
    </row>
    <row r="325" spans="8:8" x14ac:dyDescent="0.3">
      <c r="H325" s="41"/>
    </row>
    <row r="326" spans="8:8" x14ac:dyDescent="0.3">
      <c r="H326" s="41"/>
    </row>
    <row r="327" spans="8:8" x14ac:dyDescent="0.3">
      <c r="H327" s="41"/>
    </row>
    <row r="328" spans="8:8" x14ac:dyDescent="0.3">
      <c r="H328" s="41"/>
    </row>
    <row r="329" spans="8:8" x14ac:dyDescent="0.3">
      <c r="H329" s="41"/>
    </row>
    <row r="330" spans="8:8" x14ac:dyDescent="0.3">
      <c r="H330" s="41"/>
    </row>
    <row r="331" spans="8:8" x14ac:dyDescent="0.3">
      <c r="H331" s="41"/>
    </row>
    <row r="332" spans="8:8" x14ac:dyDescent="0.3">
      <c r="H332" s="41"/>
    </row>
    <row r="333" spans="8:8" x14ac:dyDescent="0.3">
      <c r="H333" s="41"/>
    </row>
    <row r="334" spans="8:8" x14ac:dyDescent="0.3">
      <c r="H334" s="41"/>
    </row>
    <row r="335" spans="8:8" x14ac:dyDescent="0.3">
      <c r="H335" s="41"/>
    </row>
    <row r="336" spans="8:8" x14ac:dyDescent="0.3">
      <c r="H336" s="41"/>
    </row>
    <row r="337" spans="8:8" x14ac:dyDescent="0.3">
      <c r="H337" s="41"/>
    </row>
    <row r="338" spans="8:8" x14ac:dyDescent="0.3">
      <c r="H338" s="41"/>
    </row>
    <row r="339" spans="8:8" x14ac:dyDescent="0.3">
      <c r="H339" s="41"/>
    </row>
    <row r="340" spans="8:8" x14ac:dyDescent="0.3">
      <c r="H340" s="41"/>
    </row>
    <row r="341" spans="8:8" x14ac:dyDescent="0.3">
      <c r="H341" s="41"/>
    </row>
    <row r="342" spans="8:8" x14ac:dyDescent="0.3">
      <c r="H342" s="41"/>
    </row>
    <row r="343" spans="8:8" x14ac:dyDescent="0.3">
      <c r="H343" s="41"/>
    </row>
    <row r="344" spans="8:8" x14ac:dyDescent="0.3">
      <c r="H344" s="41"/>
    </row>
    <row r="345" spans="8:8" x14ac:dyDescent="0.3">
      <c r="H345" s="41"/>
    </row>
    <row r="346" spans="8:8" x14ac:dyDescent="0.3">
      <c r="H346" s="41"/>
    </row>
    <row r="347" spans="8:8" x14ac:dyDescent="0.3">
      <c r="H347" s="41"/>
    </row>
    <row r="348" spans="8:8" x14ac:dyDescent="0.3">
      <c r="H348" s="41"/>
    </row>
    <row r="349" spans="8:8" x14ac:dyDescent="0.3">
      <c r="H349" s="41"/>
    </row>
    <row r="350" spans="8:8" x14ac:dyDescent="0.3">
      <c r="H350" s="41"/>
    </row>
    <row r="351" spans="8:8" x14ac:dyDescent="0.3">
      <c r="H351" s="41"/>
    </row>
    <row r="352" spans="8:8" x14ac:dyDescent="0.3">
      <c r="H352" s="41"/>
    </row>
    <row r="353" spans="8:8" x14ac:dyDescent="0.3">
      <c r="H353" s="41"/>
    </row>
    <row r="354" spans="8:8" x14ac:dyDescent="0.3">
      <c r="H354" s="41"/>
    </row>
    <row r="355" spans="8:8" x14ac:dyDescent="0.3">
      <c r="H355" s="41"/>
    </row>
    <row r="356" spans="8:8" x14ac:dyDescent="0.3">
      <c r="H356" s="41"/>
    </row>
    <row r="357" spans="8:8" x14ac:dyDescent="0.3">
      <c r="H357" s="41"/>
    </row>
    <row r="358" spans="8:8" x14ac:dyDescent="0.3">
      <c r="H358" s="41"/>
    </row>
    <row r="359" spans="8:8" x14ac:dyDescent="0.3">
      <c r="H359" s="41"/>
    </row>
    <row r="360" spans="8:8" x14ac:dyDescent="0.3">
      <c r="H360" s="41"/>
    </row>
    <row r="361" spans="8:8" x14ac:dyDescent="0.3">
      <c r="H361" s="41"/>
    </row>
    <row r="362" spans="8:8" x14ac:dyDescent="0.3">
      <c r="H362" s="41"/>
    </row>
    <row r="363" spans="8:8" x14ac:dyDescent="0.3">
      <c r="H363" s="41"/>
    </row>
    <row r="364" spans="8:8" x14ac:dyDescent="0.3">
      <c r="H364" s="41"/>
    </row>
    <row r="365" spans="8:8" x14ac:dyDescent="0.3">
      <c r="H365" s="41"/>
    </row>
    <row r="366" spans="8:8" x14ac:dyDescent="0.3">
      <c r="H366" s="41"/>
    </row>
    <row r="367" spans="8:8" x14ac:dyDescent="0.3">
      <c r="H367" s="41"/>
    </row>
    <row r="368" spans="8:8" x14ac:dyDescent="0.3">
      <c r="H368" s="41"/>
    </row>
    <row r="369" spans="8:8" x14ac:dyDescent="0.3">
      <c r="H369" s="41"/>
    </row>
    <row r="370" spans="8:8" x14ac:dyDescent="0.3">
      <c r="H370" s="41"/>
    </row>
    <row r="371" spans="8:8" x14ac:dyDescent="0.3">
      <c r="H371" s="41"/>
    </row>
    <row r="372" spans="8:8" x14ac:dyDescent="0.3">
      <c r="H372" s="41"/>
    </row>
    <row r="373" spans="8:8" x14ac:dyDescent="0.3">
      <c r="H373" s="41"/>
    </row>
    <row r="374" spans="8:8" x14ac:dyDescent="0.3">
      <c r="H374" s="41"/>
    </row>
    <row r="375" spans="8:8" x14ac:dyDescent="0.3">
      <c r="H375" s="41"/>
    </row>
    <row r="376" spans="8:8" x14ac:dyDescent="0.3">
      <c r="H376" s="41"/>
    </row>
    <row r="377" spans="8:8" x14ac:dyDescent="0.3">
      <c r="H377" s="41"/>
    </row>
    <row r="378" spans="8:8" x14ac:dyDescent="0.3">
      <c r="H378" s="41"/>
    </row>
    <row r="379" spans="8:8" x14ac:dyDescent="0.3">
      <c r="H379" s="41"/>
    </row>
    <row r="380" spans="8:8" x14ac:dyDescent="0.3">
      <c r="H380" s="41"/>
    </row>
    <row r="381" spans="8:8" x14ac:dyDescent="0.3">
      <c r="H381" s="41"/>
    </row>
    <row r="382" spans="8:8" x14ac:dyDescent="0.3">
      <c r="H382" s="41"/>
    </row>
    <row r="383" spans="8:8" x14ac:dyDescent="0.3">
      <c r="H383" s="41"/>
    </row>
    <row r="384" spans="8:8" x14ac:dyDescent="0.3">
      <c r="H384" s="41"/>
    </row>
    <row r="385" spans="8:8" x14ac:dyDescent="0.3">
      <c r="H385" s="41"/>
    </row>
    <row r="386" spans="8:8" x14ac:dyDescent="0.3">
      <c r="H386" s="41"/>
    </row>
    <row r="387" spans="8:8" x14ac:dyDescent="0.3">
      <c r="H387" s="41"/>
    </row>
    <row r="388" spans="8:8" x14ac:dyDescent="0.3">
      <c r="H388" s="41"/>
    </row>
    <row r="389" spans="8:8" x14ac:dyDescent="0.3">
      <c r="H389" s="41"/>
    </row>
    <row r="390" spans="8:8" x14ac:dyDescent="0.3">
      <c r="H390" s="41"/>
    </row>
    <row r="391" spans="8:8" x14ac:dyDescent="0.3">
      <c r="H391" s="41"/>
    </row>
    <row r="392" spans="8:8" x14ac:dyDescent="0.3">
      <c r="H392" s="41"/>
    </row>
    <row r="393" spans="8:8" x14ac:dyDescent="0.3">
      <c r="H393" s="41"/>
    </row>
    <row r="394" spans="8:8" x14ac:dyDescent="0.3">
      <c r="H394" s="41"/>
    </row>
    <row r="395" spans="8:8" x14ac:dyDescent="0.3">
      <c r="H395" s="41"/>
    </row>
    <row r="396" spans="8:8" x14ac:dyDescent="0.3">
      <c r="H396" s="41"/>
    </row>
    <row r="397" spans="8:8" x14ac:dyDescent="0.3">
      <c r="H397" s="41"/>
    </row>
    <row r="398" spans="8:8" x14ac:dyDescent="0.3">
      <c r="H398" s="41"/>
    </row>
    <row r="399" spans="8:8" x14ac:dyDescent="0.3">
      <c r="H399" s="41"/>
    </row>
    <row r="400" spans="8:8" x14ac:dyDescent="0.3">
      <c r="H400" s="41"/>
    </row>
    <row r="401" spans="8:8" x14ac:dyDescent="0.3">
      <c r="H401" s="41"/>
    </row>
    <row r="402" spans="8:8" x14ac:dyDescent="0.3">
      <c r="H402" s="41"/>
    </row>
    <row r="403" spans="8:8" x14ac:dyDescent="0.3">
      <c r="H403" s="41"/>
    </row>
    <row r="404" spans="8:8" x14ac:dyDescent="0.3">
      <c r="H404" s="41"/>
    </row>
    <row r="405" spans="8:8" x14ac:dyDescent="0.3">
      <c r="H405" s="41"/>
    </row>
    <row r="406" spans="8:8" x14ac:dyDescent="0.3">
      <c r="H406" s="41"/>
    </row>
    <row r="407" spans="8:8" x14ac:dyDescent="0.3">
      <c r="H407" s="41"/>
    </row>
    <row r="408" spans="8:8" x14ac:dyDescent="0.3">
      <c r="H408" s="41"/>
    </row>
    <row r="409" spans="8:8" x14ac:dyDescent="0.3">
      <c r="H409" s="41"/>
    </row>
    <row r="410" spans="8:8" x14ac:dyDescent="0.3">
      <c r="H410" s="41"/>
    </row>
    <row r="411" spans="8:8" x14ac:dyDescent="0.3">
      <c r="H411" s="41"/>
    </row>
    <row r="412" spans="8:8" x14ac:dyDescent="0.3">
      <c r="H412" s="41"/>
    </row>
  </sheetData>
  <sheetProtection algorithmName="SHA-512" hashValue="Al9dt9bdd56cPV0DNnXJADXsJTh86RJa7YyX+iX8DDxCfD4PZyg2K4si7oWbjjOZLG8A+rEZkxFR3N67236YvA==" saltValue="KfnSQzcgaA7HBxzQThPX1A==" spinCount="100000" sheet="1" insertColumns="0" insertRows="0" sort="0" pivotTables="0"/>
  <mergeCells count="35">
    <mergeCell ref="A146:E146"/>
    <mergeCell ref="A1:P1"/>
    <mergeCell ref="A2:B5"/>
    <mergeCell ref="C2:E2"/>
    <mergeCell ref="G2:G3"/>
    <mergeCell ref="H2:H5"/>
    <mergeCell ref="I2:P2"/>
    <mergeCell ref="C3:C4"/>
    <mergeCell ref="D3:D4"/>
    <mergeCell ref="E3:E4"/>
    <mergeCell ref="I4:P4"/>
    <mergeCell ref="A7:A34"/>
    <mergeCell ref="B7:P7"/>
    <mergeCell ref="B13:P13"/>
    <mergeCell ref="B19:P19"/>
    <mergeCell ref="B25:P25"/>
    <mergeCell ref="B29:P29"/>
    <mergeCell ref="A36:A70"/>
    <mergeCell ref="B36:P36"/>
    <mergeCell ref="B44:P44"/>
    <mergeCell ref="B52:P52"/>
    <mergeCell ref="B59:P59"/>
    <mergeCell ref="B65:P65"/>
    <mergeCell ref="A72:A111"/>
    <mergeCell ref="B72:P72"/>
    <mergeCell ref="B80:P80"/>
    <mergeCell ref="B90:P90"/>
    <mergeCell ref="B97:P97"/>
    <mergeCell ref="B103:P103"/>
    <mergeCell ref="A113:A145"/>
    <mergeCell ref="B113:P113"/>
    <mergeCell ref="B121:P121"/>
    <mergeCell ref="B129:P129"/>
    <mergeCell ref="B136:P136"/>
    <mergeCell ref="B141:P141"/>
  </mergeCells>
  <pageMargins left="0.7" right="0.7" top="0.6" bottom="0.75" header="0.25" footer="0.3"/>
  <pageSetup scale="67" fitToHeight="0" orientation="landscape" horizontalDpi="0" verticalDpi="0" r:id="rId1"/>
  <headerFooter>
    <oddHeader>&amp;C&amp;"Century Gothic,Bold"&amp;12Workforce Planning Maturity Assessment&amp;"Century Gothic,Regular"&amp;11
&amp;9https://weaver.com/executive-resource-center&amp;R&amp;"Century Gothic,Regular"&amp;10&amp;P of &amp;N</oddHeader>
    <oddFooter>&amp;L&amp;G&amp;C&amp;"Century Gothic,Regular"&amp;10©2022 Weaver and Tidwell, L.L.P.&amp;R&amp;"Century Gothic,Regular"&amp;10All rights reserved</oddFooter>
  </headerFooter>
  <rowBreaks count="4" manualBreakCount="4">
    <brk id="43" max="15" man="1"/>
    <brk id="71" max="15" man="1"/>
    <brk id="96" max="15" man="1"/>
    <brk id="120" max="15" man="1"/>
  </rowBreaks>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
  <sheetViews>
    <sheetView zoomScale="80" zoomScaleNormal="80" workbookViewId="0">
      <selection sqref="A1:XFD1048576"/>
    </sheetView>
  </sheetViews>
  <sheetFormatPr defaultRowHeight="13.8" x14ac:dyDescent="0.25"/>
  <cols>
    <col min="1" max="1" width="44" style="1" customWidth="1"/>
    <col min="2" max="5" width="60.77734375" style="1" customWidth="1"/>
    <col min="6" max="16384" width="8.88671875" style="1"/>
  </cols>
  <sheetData>
    <row r="1" spans="1:5" ht="28.2" customHeight="1" x14ac:dyDescent="0.25">
      <c r="A1" s="155" t="s">
        <v>12</v>
      </c>
      <c r="B1" s="155"/>
      <c r="C1" s="155"/>
      <c r="D1" s="155"/>
      <c r="E1" s="155"/>
    </row>
    <row r="2" spans="1:5" ht="49.2" customHeight="1" x14ac:dyDescent="0.25">
      <c r="B2" s="152" t="s">
        <v>11</v>
      </c>
      <c r="C2" s="153"/>
      <c r="D2" s="153"/>
      <c r="E2" s="154"/>
    </row>
    <row r="3" spans="1:5" ht="21" customHeight="1" x14ac:dyDescent="0.25">
      <c r="B3" s="156" t="s">
        <v>43</v>
      </c>
      <c r="C3" s="153"/>
      <c r="D3" s="153"/>
      <c r="E3" s="153"/>
    </row>
    <row r="4" spans="1:5" ht="39" customHeight="1" x14ac:dyDescent="0.25">
      <c r="A4" s="10"/>
      <c r="B4" s="21" t="s">
        <v>10</v>
      </c>
      <c r="C4" s="22" t="s">
        <v>9</v>
      </c>
      <c r="D4" s="23" t="s">
        <v>35</v>
      </c>
      <c r="E4" s="24" t="s">
        <v>36</v>
      </c>
    </row>
    <row r="5" spans="1:5" ht="30" customHeight="1" x14ac:dyDescent="0.25">
      <c r="A5" s="25" t="s">
        <v>8</v>
      </c>
      <c r="B5" s="26" t="s">
        <v>7</v>
      </c>
      <c r="C5" s="27" t="s">
        <v>5</v>
      </c>
      <c r="D5" s="28" t="s">
        <v>4</v>
      </c>
      <c r="E5" s="29" t="s">
        <v>3</v>
      </c>
    </row>
    <row r="6" spans="1:5" ht="113.4" customHeight="1" x14ac:dyDescent="0.25">
      <c r="A6" s="11" t="s">
        <v>24</v>
      </c>
      <c r="B6" s="12" t="s">
        <v>49</v>
      </c>
      <c r="C6" s="13" t="s">
        <v>31</v>
      </c>
      <c r="D6" s="14" t="s">
        <v>172</v>
      </c>
      <c r="E6" s="15" t="s">
        <v>40</v>
      </c>
    </row>
    <row r="7" spans="1:5" ht="151.19999999999999" customHeight="1" x14ac:dyDescent="0.25">
      <c r="A7" s="16" t="s">
        <v>45</v>
      </c>
      <c r="B7" s="17" t="s">
        <v>28</v>
      </c>
      <c r="C7" s="18" t="s">
        <v>32</v>
      </c>
      <c r="D7" s="19" t="s">
        <v>37</v>
      </c>
      <c r="E7" s="20" t="s">
        <v>41</v>
      </c>
    </row>
    <row r="8" spans="1:5" ht="160.80000000000001" customHeight="1" x14ac:dyDescent="0.25">
      <c r="A8" s="16" t="s">
        <v>25</v>
      </c>
      <c r="B8" s="17" t="s">
        <v>86</v>
      </c>
      <c r="C8" s="18" t="s">
        <v>33</v>
      </c>
      <c r="D8" s="19" t="s">
        <v>38</v>
      </c>
      <c r="E8" s="20" t="s">
        <v>173</v>
      </c>
    </row>
    <row r="9" spans="1:5" ht="109.2" customHeight="1" x14ac:dyDescent="0.25">
      <c r="A9" s="16" t="s">
        <v>26</v>
      </c>
      <c r="B9" s="17" t="s">
        <v>29</v>
      </c>
      <c r="C9" s="18" t="s">
        <v>34</v>
      </c>
      <c r="D9" s="19" t="s">
        <v>174</v>
      </c>
      <c r="E9" s="20" t="s">
        <v>42</v>
      </c>
    </row>
    <row r="10" spans="1:5" ht="160.19999999999999" customHeight="1" x14ac:dyDescent="0.25">
      <c r="A10" s="16" t="s">
        <v>27</v>
      </c>
      <c r="B10" s="17" t="s">
        <v>30</v>
      </c>
      <c r="C10" s="18" t="s">
        <v>175</v>
      </c>
      <c r="D10" s="19" t="s">
        <v>39</v>
      </c>
      <c r="E10" s="20" t="s">
        <v>44</v>
      </c>
    </row>
    <row r="11" spans="1:5" ht="14.4" x14ac:dyDescent="0.3">
      <c r="A11" s="2"/>
    </row>
    <row r="12" spans="1:5" ht="14.4" x14ac:dyDescent="0.3">
      <c r="A12" s="2"/>
    </row>
    <row r="13" spans="1:5" ht="14.4" x14ac:dyDescent="0.3">
      <c r="A13" s="2"/>
    </row>
    <row r="14" spans="1:5" ht="14.4" x14ac:dyDescent="0.3">
      <c r="A14" s="2"/>
    </row>
    <row r="15" spans="1:5" ht="14.4" x14ac:dyDescent="0.3">
      <c r="A15" s="2"/>
    </row>
  </sheetData>
  <sheetProtection algorithmName="SHA-512" hashValue="rOnEsE+YqdDOOJ9kRn/sFmOUx9TsyeID/tMpagp/Ca1C7KtBa86iJiiM4Y3u6i5CuppJ5EG+FkrMURNeFgmsyQ==" saltValue="AmjOA4tXMYaKksL7Wkao1Q==" spinCount="100000" sheet="1" objects="1" scenarios="1" sort="0" autoFilter="0"/>
  <mergeCells count="3">
    <mergeCell ref="B2:E2"/>
    <mergeCell ref="A1:E1"/>
    <mergeCell ref="B3:E3"/>
  </mergeCells>
  <pageMargins left="0.25" right="0.25" top="0.75" bottom="0.75" header="0.3" footer="0.3"/>
  <pageSetup scale="46" fitToHeight="0" orientation="landscape" horizontalDpi="300" verticalDpi="300" r:id="rId1"/>
  <headerFooter>
    <oddFooter>&amp;L&amp;G&amp;C&amp;"Century Gothic,Regular"&amp;10©2022 Weaver and Tidwell, L.L.P.&amp;R&amp;"Century Gothic,Regular"&amp;10All rights reserved</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9"/>
  <sheetViews>
    <sheetView zoomScaleNormal="100" workbookViewId="0">
      <pane ySplit="5" topLeftCell="A6" activePane="bottomLeft" state="frozen"/>
      <selection pane="bottomLeft" sqref="A1:XFD1048576"/>
    </sheetView>
  </sheetViews>
  <sheetFormatPr defaultRowHeight="14.4" x14ac:dyDescent="0.3"/>
  <cols>
    <col min="1" max="1" width="4.21875" customWidth="1"/>
    <col min="2" max="2" width="63" style="85" customWidth="1"/>
    <col min="3" max="3" width="9.88671875" customWidth="1"/>
    <col min="4" max="4" width="10.109375" customWidth="1"/>
    <col min="5" max="5" width="11.109375" customWidth="1"/>
    <col min="6" max="6" width="1.44140625" customWidth="1"/>
    <col min="7" max="7" width="9.21875" style="1" customWidth="1"/>
    <col min="8" max="8" width="1.44140625" style="10" customWidth="1"/>
    <col min="16" max="16" width="8.88671875" style="97"/>
  </cols>
  <sheetData>
    <row r="1" spans="1:16" ht="22.8" customHeight="1" x14ac:dyDescent="0.3">
      <c r="A1" s="134" t="s">
        <v>13</v>
      </c>
      <c r="B1" s="134"/>
      <c r="C1" s="134"/>
      <c r="D1" s="134"/>
      <c r="E1" s="134"/>
      <c r="F1" s="134"/>
      <c r="G1" s="134"/>
      <c r="H1" s="134"/>
      <c r="I1" s="134"/>
      <c r="J1" s="134"/>
      <c r="K1" s="134"/>
      <c r="L1" s="134"/>
      <c r="M1" s="134"/>
      <c r="N1" s="134"/>
      <c r="O1" s="134"/>
      <c r="P1" s="134"/>
    </row>
    <row r="2" spans="1:16" ht="30" customHeight="1" x14ac:dyDescent="0.3">
      <c r="A2" s="135" t="s">
        <v>176</v>
      </c>
      <c r="B2" s="135"/>
      <c r="C2" s="136" t="s">
        <v>125</v>
      </c>
      <c r="D2" s="137"/>
      <c r="E2" s="138"/>
      <c r="F2" s="3"/>
      <c r="G2" s="139" t="s">
        <v>126</v>
      </c>
      <c r="H2" s="141"/>
      <c r="I2" s="143" t="s">
        <v>46</v>
      </c>
      <c r="J2" s="144"/>
      <c r="K2" s="144"/>
      <c r="L2" s="144"/>
      <c r="M2" s="144"/>
      <c r="N2" s="144"/>
      <c r="O2" s="144"/>
      <c r="P2" s="145"/>
    </row>
    <row r="3" spans="1:16" ht="99.6" customHeight="1" x14ac:dyDescent="0.3">
      <c r="A3" s="135"/>
      <c r="B3" s="135"/>
      <c r="C3" s="136" t="s">
        <v>14</v>
      </c>
      <c r="D3" s="137" t="s">
        <v>15</v>
      </c>
      <c r="E3" s="138" t="s">
        <v>16</v>
      </c>
      <c r="F3" s="4"/>
      <c r="G3" s="140"/>
      <c r="H3" s="141"/>
      <c r="I3" s="42" t="s">
        <v>18</v>
      </c>
      <c r="J3" s="43" t="s">
        <v>19</v>
      </c>
      <c r="K3" s="43" t="s">
        <v>2</v>
      </c>
      <c r="L3" s="43" t="s">
        <v>1</v>
      </c>
      <c r="M3" s="43" t="s">
        <v>158</v>
      </c>
      <c r="N3" s="43" t="s">
        <v>155</v>
      </c>
      <c r="O3" s="43" t="s">
        <v>156</v>
      </c>
      <c r="P3" s="90" t="s">
        <v>157</v>
      </c>
    </row>
    <row r="4" spans="1:16" ht="27" customHeight="1" x14ac:dyDescent="0.3">
      <c r="A4" s="135"/>
      <c r="B4" s="135"/>
      <c r="C4" s="136"/>
      <c r="D4" s="137"/>
      <c r="E4" s="138"/>
      <c r="F4" s="4"/>
      <c r="G4" s="46" t="s">
        <v>127</v>
      </c>
      <c r="H4" s="141"/>
      <c r="I4" s="146" t="s">
        <v>47</v>
      </c>
      <c r="J4" s="147"/>
      <c r="K4" s="147"/>
      <c r="L4" s="147"/>
      <c r="M4" s="147"/>
      <c r="N4" s="147"/>
      <c r="O4" s="147"/>
      <c r="P4" s="148"/>
    </row>
    <row r="5" spans="1:16" ht="18.600000000000001" customHeight="1" x14ac:dyDescent="0.3">
      <c r="A5" s="135"/>
      <c r="B5" s="135"/>
      <c r="C5" s="44" t="s">
        <v>0</v>
      </c>
      <c r="D5" s="45" t="s">
        <v>0</v>
      </c>
      <c r="E5" s="45" t="s">
        <v>0</v>
      </c>
      <c r="F5" s="4"/>
      <c r="G5" s="47">
        <v>4531</v>
      </c>
      <c r="H5" s="142"/>
      <c r="I5" s="63" t="s">
        <v>159</v>
      </c>
      <c r="J5" s="64" t="s">
        <v>160</v>
      </c>
      <c r="K5" s="64" t="s">
        <v>161</v>
      </c>
      <c r="L5" s="65" t="s">
        <v>162</v>
      </c>
      <c r="M5" s="64" t="s">
        <v>166</v>
      </c>
      <c r="N5" s="64" t="s">
        <v>163</v>
      </c>
      <c r="O5" s="64" t="s">
        <v>164</v>
      </c>
      <c r="P5" s="91" t="s">
        <v>165</v>
      </c>
    </row>
    <row r="6" spans="1:16" ht="10.199999999999999" customHeight="1" x14ac:dyDescent="0.3">
      <c r="A6" s="34"/>
      <c r="B6" s="35"/>
      <c r="C6" s="36"/>
      <c r="D6" s="9"/>
      <c r="E6" s="9"/>
      <c r="F6" s="9"/>
      <c r="G6" s="31"/>
      <c r="H6" s="31"/>
      <c r="I6" s="9"/>
      <c r="J6" s="9"/>
      <c r="K6" s="9"/>
      <c r="L6" s="9"/>
      <c r="M6" s="9"/>
      <c r="N6" s="9"/>
      <c r="O6" s="9"/>
      <c r="P6" s="92"/>
    </row>
    <row r="7" spans="1:16" ht="14.4" customHeight="1" x14ac:dyDescent="0.3">
      <c r="A7" s="149" t="s">
        <v>6</v>
      </c>
      <c r="B7" s="123" t="s">
        <v>64</v>
      </c>
      <c r="C7" s="124"/>
      <c r="D7" s="124"/>
      <c r="E7" s="124"/>
      <c r="F7" s="124"/>
      <c r="G7" s="124"/>
      <c r="H7" s="124"/>
      <c r="I7" s="124"/>
      <c r="J7" s="124"/>
      <c r="K7" s="124"/>
      <c r="L7" s="124"/>
      <c r="M7" s="124"/>
      <c r="N7" s="124"/>
      <c r="O7" s="124"/>
      <c r="P7" s="125"/>
    </row>
    <row r="8" spans="1:16" x14ac:dyDescent="0.3">
      <c r="A8" s="150"/>
      <c r="B8" s="78" t="s">
        <v>50</v>
      </c>
      <c r="C8" s="5" t="s">
        <v>0</v>
      </c>
      <c r="D8" s="48"/>
      <c r="E8" s="8"/>
      <c r="F8" s="49"/>
      <c r="G8" s="59" t="str">
        <f>IF(AND(I8="Y",J8="Y",K8="Y",L8="Y",M8="Y",N8="Y",O8="Y",P8="Y"),"YES","NO")</f>
        <v>NO</v>
      </c>
      <c r="H8" s="49"/>
      <c r="I8" s="66" t="s">
        <v>151</v>
      </c>
      <c r="J8" s="66" t="s">
        <v>151</v>
      </c>
      <c r="K8" s="66" t="s">
        <v>151</v>
      </c>
      <c r="L8" s="66" t="s">
        <v>151</v>
      </c>
      <c r="M8" s="66" t="s">
        <v>151</v>
      </c>
      <c r="N8" s="66" t="s">
        <v>151</v>
      </c>
      <c r="O8" s="66" t="s">
        <v>151</v>
      </c>
      <c r="P8" s="93" t="s">
        <v>151</v>
      </c>
    </row>
    <row r="9" spans="1:16" x14ac:dyDescent="0.3">
      <c r="A9" s="150"/>
      <c r="B9" s="79" t="s">
        <v>51</v>
      </c>
      <c r="C9" s="5" t="s">
        <v>0</v>
      </c>
      <c r="D9" s="48"/>
      <c r="E9" s="8"/>
      <c r="F9" s="49"/>
      <c r="G9" s="59" t="str">
        <f>IF(AND(I9="Y",J9="Y",K9="Y",L9="Y",M9="Y",N9="Y",O9="Y",P9="Y"),"YES","NO")</f>
        <v>NO</v>
      </c>
      <c r="H9" s="49"/>
      <c r="I9" s="68" t="s">
        <v>150</v>
      </c>
      <c r="J9" s="66" t="s">
        <v>151</v>
      </c>
      <c r="K9" s="68" t="s">
        <v>150</v>
      </c>
      <c r="L9" s="66" t="s">
        <v>151</v>
      </c>
      <c r="M9" s="66" t="s">
        <v>151</v>
      </c>
      <c r="N9" s="66" t="s">
        <v>151</v>
      </c>
      <c r="O9" s="66" t="s">
        <v>151</v>
      </c>
      <c r="P9" s="93" t="s">
        <v>151</v>
      </c>
    </row>
    <row r="10" spans="1:16" x14ac:dyDescent="0.3">
      <c r="A10" s="150"/>
      <c r="B10" s="80" t="s">
        <v>52</v>
      </c>
      <c r="C10" s="5" t="s">
        <v>0</v>
      </c>
      <c r="D10" s="48"/>
      <c r="E10" s="8"/>
      <c r="F10" s="49"/>
      <c r="G10" s="59" t="str">
        <f>IF(AND(I10="Y",J10="Y",K10="Y",L10="Y",M10="Y",N10="Y",O10="Y",P10="Y"),"YES","NO")</f>
        <v>YES</v>
      </c>
      <c r="H10" s="49"/>
      <c r="I10" s="68" t="s">
        <v>150</v>
      </c>
      <c r="J10" s="68" t="s">
        <v>150</v>
      </c>
      <c r="K10" s="68" t="s">
        <v>150</v>
      </c>
      <c r="L10" s="68" t="s">
        <v>150</v>
      </c>
      <c r="M10" s="68" t="s">
        <v>150</v>
      </c>
      <c r="N10" s="68" t="s">
        <v>150</v>
      </c>
      <c r="O10" s="68" t="s">
        <v>150</v>
      </c>
      <c r="P10" s="94" t="s">
        <v>150</v>
      </c>
    </row>
    <row r="11" spans="1:16" ht="15" thickBot="1" x14ac:dyDescent="0.35">
      <c r="A11" s="150"/>
      <c r="B11" s="78" t="s">
        <v>53</v>
      </c>
      <c r="C11" s="5" t="s">
        <v>0</v>
      </c>
      <c r="D11" s="48"/>
      <c r="E11" s="8"/>
      <c r="F11" s="49"/>
      <c r="G11" s="59" t="str">
        <f>IF(AND(I11="Y",J11="Y",K11="Y",L11="Y",M11="Y",N11="Y",O11="Y",P11="Y"),"YES","NO")</f>
        <v>NO</v>
      </c>
      <c r="H11" s="49"/>
      <c r="I11" s="68" t="s">
        <v>150</v>
      </c>
      <c r="J11" s="66" t="s">
        <v>151</v>
      </c>
      <c r="K11" s="68" t="s">
        <v>150</v>
      </c>
      <c r="L11" s="66" t="s">
        <v>151</v>
      </c>
      <c r="M11" s="66" t="s">
        <v>151</v>
      </c>
      <c r="N11" s="66" t="s">
        <v>151</v>
      </c>
      <c r="O11" s="66" t="s">
        <v>151</v>
      </c>
      <c r="P11" s="93" t="s">
        <v>151</v>
      </c>
    </row>
    <row r="12" spans="1:16" ht="15" thickBot="1" x14ac:dyDescent="0.35">
      <c r="A12" s="150"/>
      <c r="B12" s="81" t="s">
        <v>154</v>
      </c>
      <c r="C12" s="60"/>
      <c r="D12" s="53"/>
      <c r="E12" s="61"/>
      <c r="F12" s="53"/>
      <c r="G12" s="57">
        <f>(COUNTIF(G8:G11,"YES"))/4</f>
        <v>0.25</v>
      </c>
      <c r="H12" s="53"/>
      <c r="I12" s="99">
        <f>(COUNTIF(I8:I11,"Y"))/COUNTA(I8:I11)</f>
        <v>0.75</v>
      </c>
      <c r="J12" s="100">
        <f t="shared" ref="J12:P12" si="0">(COUNTIF(J8:J11,"Y"))/COUNTA(J8:J11)</f>
        <v>0.25</v>
      </c>
      <c r="K12" s="100">
        <f t="shared" si="0"/>
        <v>0.75</v>
      </c>
      <c r="L12" s="100">
        <f t="shared" si="0"/>
        <v>0.25</v>
      </c>
      <c r="M12" s="100">
        <f t="shared" si="0"/>
        <v>0.25</v>
      </c>
      <c r="N12" s="100">
        <f t="shared" si="0"/>
        <v>0.25</v>
      </c>
      <c r="O12" s="100">
        <f t="shared" si="0"/>
        <v>0.25</v>
      </c>
      <c r="P12" s="101">
        <f t="shared" si="0"/>
        <v>0.25</v>
      </c>
    </row>
    <row r="13" spans="1:16" x14ac:dyDescent="0.3">
      <c r="A13" s="150"/>
      <c r="B13" s="123" t="s">
        <v>129</v>
      </c>
      <c r="C13" s="124"/>
      <c r="D13" s="124"/>
      <c r="E13" s="124"/>
      <c r="F13" s="124"/>
      <c r="G13" s="124"/>
      <c r="H13" s="124"/>
      <c r="I13" s="124"/>
      <c r="J13" s="124"/>
      <c r="K13" s="124"/>
      <c r="L13" s="124"/>
      <c r="M13" s="124"/>
      <c r="N13" s="124"/>
      <c r="O13" s="124"/>
      <c r="P13" s="125"/>
    </row>
    <row r="14" spans="1:16" x14ac:dyDescent="0.3">
      <c r="A14" s="150"/>
      <c r="B14" s="78" t="s">
        <v>68</v>
      </c>
      <c r="C14" s="5"/>
      <c r="D14" s="48"/>
      <c r="E14" s="5" t="s">
        <v>0</v>
      </c>
      <c r="F14" s="49"/>
      <c r="G14" s="59" t="str">
        <f>IF(AND(I14="Y",J14="Y",K14="Y",L14="Y",M14="Y",N14="Y",O14="Y",P14="Y"),"YES","NO")</f>
        <v>NO</v>
      </c>
      <c r="H14" s="49"/>
      <c r="I14" s="66" t="s">
        <v>151</v>
      </c>
      <c r="J14" s="66" t="s">
        <v>151</v>
      </c>
      <c r="K14" s="66" t="s">
        <v>151</v>
      </c>
      <c r="L14" s="66" t="s">
        <v>151</v>
      </c>
      <c r="M14" s="68" t="s">
        <v>150</v>
      </c>
      <c r="N14" s="66" t="s">
        <v>151</v>
      </c>
      <c r="O14" s="68" t="s">
        <v>150</v>
      </c>
      <c r="P14" s="93" t="s">
        <v>151</v>
      </c>
    </row>
    <row r="15" spans="1:16" x14ac:dyDescent="0.3">
      <c r="A15" s="150"/>
      <c r="B15" s="79" t="s">
        <v>69</v>
      </c>
      <c r="C15" s="5" t="s">
        <v>0</v>
      </c>
      <c r="D15" s="48"/>
      <c r="E15" s="8"/>
      <c r="F15" s="49"/>
      <c r="G15" s="59" t="str">
        <f>IF(AND(I15="Y",J15="Y",K15="Y",L15="Y",M15="Y",N15="Y",O15="Y",P15="Y"),"YES","NO")</f>
        <v>NO</v>
      </c>
      <c r="H15" s="49"/>
      <c r="I15" s="66" t="s">
        <v>151</v>
      </c>
      <c r="J15" s="68" t="s">
        <v>150</v>
      </c>
      <c r="K15" s="68" t="s">
        <v>150</v>
      </c>
      <c r="L15" s="66" t="s">
        <v>151</v>
      </c>
      <c r="M15" s="68" t="s">
        <v>150</v>
      </c>
      <c r="N15" s="66" t="s">
        <v>151</v>
      </c>
      <c r="O15" s="66" t="s">
        <v>151</v>
      </c>
      <c r="P15" s="93" t="s">
        <v>151</v>
      </c>
    </row>
    <row r="16" spans="1:16" x14ac:dyDescent="0.3">
      <c r="A16" s="150"/>
      <c r="B16" s="80" t="s">
        <v>70</v>
      </c>
      <c r="C16" s="5" t="s">
        <v>0</v>
      </c>
      <c r="D16" s="48"/>
      <c r="E16" s="8"/>
      <c r="F16" s="49"/>
      <c r="G16" s="59" t="str">
        <f>IF(AND(I16="Y",J16="Y",K16="Y",L16="Y",M16="Y",N16="Y",O16="Y",P16="Y"),"YES","NO")</f>
        <v>YES</v>
      </c>
      <c r="H16" s="49"/>
      <c r="I16" s="68" t="s">
        <v>150</v>
      </c>
      <c r="J16" s="68" t="s">
        <v>150</v>
      </c>
      <c r="K16" s="68" t="s">
        <v>150</v>
      </c>
      <c r="L16" s="68" t="s">
        <v>150</v>
      </c>
      <c r="M16" s="68" t="s">
        <v>150</v>
      </c>
      <c r="N16" s="68" t="s">
        <v>150</v>
      </c>
      <c r="O16" s="68" t="s">
        <v>150</v>
      </c>
      <c r="P16" s="94" t="s">
        <v>150</v>
      </c>
    </row>
    <row r="17" spans="1:16" ht="15" thickBot="1" x14ac:dyDescent="0.35">
      <c r="A17" s="150"/>
      <c r="B17" s="78" t="s">
        <v>71</v>
      </c>
      <c r="C17" s="5"/>
      <c r="D17" s="5" t="s">
        <v>0</v>
      </c>
      <c r="E17" s="8"/>
      <c r="F17" s="49"/>
      <c r="G17" s="59" t="str">
        <f>IF(AND(I17="Y",J17="Y",K17="Y",L17="Y",M17="Y",N17="Y",O17="Y",P17="Y"),"YES","NO")</f>
        <v>NO</v>
      </c>
      <c r="H17" s="49"/>
      <c r="I17" s="66" t="s">
        <v>151</v>
      </c>
      <c r="J17" s="66" t="s">
        <v>151</v>
      </c>
      <c r="K17" s="66" t="s">
        <v>151</v>
      </c>
      <c r="L17" s="66" t="s">
        <v>151</v>
      </c>
      <c r="M17" s="66" t="s">
        <v>151</v>
      </c>
      <c r="N17" s="66" t="s">
        <v>151</v>
      </c>
      <c r="O17" s="66" t="s">
        <v>151</v>
      </c>
      <c r="P17" s="93" t="s">
        <v>151</v>
      </c>
    </row>
    <row r="18" spans="1:16" ht="15" thickBot="1" x14ac:dyDescent="0.35">
      <c r="A18" s="150"/>
      <c r="B18" s="81" t="s">
        <v>154</v>
      </c>
      <c r="C18" s="60"/>
      <c r="D18" s="53"/>
      <c r="E18" s="61"/>
      <c r="F18" s="53"/>
      <c r="G18" s="57">
        <f>(COUNTIF(G14:G17,"YES"))/4</f>
        <v>0.25</v>
      </c>
      <c r="H18" s="53"/>
      <c r="I18" s="99">
        <f>(COUNTIF(I14:I17,"Y"))/COUNTA(I14:I17)</f>
        <v>0.25</v>
      </c>
      <c r="J18" s="100">
        <f t="shared" ref="J18" si="1">(COUNTIF(J14:J17,"Y"))/COUNTA(J14:J17)</f>
        <v>0.5</v>
      </c>
      <c r="K18" s="100">
        <f t="shared" ref="K18" si="2">(COUNTIF(K14:K17,"Y"))/COUNTA(K14:K17)</f>
        <v>0.5</v>
      </c>
      <c r="L18" s="100">
        <f t="shared" ref="L18" si="3">(COUNTIF(L14:L17,"Y"))/COUNTA(L14:L17)</f>
        <v>0.25</v>
      </c>
      <c r="M18" s="100">
        <f t="shared" ref="M18" si="4">(COUNTIF(M14:M17,"Y"))/COUNTA(M14:M17)</f>
        <v>0.75</v>
      </c>
      <c r="N18" s="100">
        <f t="shared" ref="N18" si="5">(COUNTIF(N14:N17,"Y"))/COUNTA(N14:N17)</f>
        <v>0.25</v>
      </c>
      <c r="O18" s="100">
        <f t="shared" ref="O18" si="6">(COUNTIF(O14:O17,"Y"))/COUNTA(O14:O17)</f>
        <v>0.5</v>
      </c>
      <c r="P18" s="101">
        <f t="shared" ref="P18" si="7">(COUNTIF(P14:P17,"Y"))/COUNTA(P14:P17)</f>
        <v>0.25</v>
      </c>
    </row>
    <row r="19" spans="1:16" x14ac:dyDescent="0.3">
      <c r="A19" s="150"/>
      <c r="B19" s="123" t="s">
        <v>67</v>
      </c>
      <c r="C19" s="124"/>
      <c r="D19" s="124"/>
      <c r="E19" s="124"/>
      <c r="F19" s="124"/>
      <c r="G19" s="124"/>
      <c r="H19" s="124"/>
      <c r="I19" s="124"/>
      <c r="J19" s="124"/>
      <c r="K19" s="124"/>
      <c r="L19" s="124"/>
      <c r="M19" s="124"/>
      <c r="N19" s="124"/>
      <c r="O19" s="124"/>
      <c r="P19" s="125"/>
    </row>
    <row r="20" spans="1:16" x14ac:dyDescent="0.3">
      <c r="A20" s="150"/>
      <c r="B20" s="78" t="s">
        <v>87</v>
      </c>
      <c r="C20" s="5"/>
      <c r="D20" s="48"/>
      <c r="E20" s="5" t="s">
        <v>0</v>
      </c>
      <c r="F20" s="49"/>
      <c r="G20" s="59" t="str">
        <f t="shared" ref="G20:G23" si="8">IF(AND(I20="Y",J20="Y",K20="Y",L20="Y",M20="Y",N20="Y",O20="Y",P20="Y"),"YES","NO")</f>
        <v>NO</v>
      </c>
      <c r="H20" s="49"/>
      <c r="I20" s="68" t="s">
        <v>150</v>
      </c>
      <c r="J20" s="68" t="s">
        <v>150</v>
      </c>
      <c r="K20" s="66" t="s">
        <v>151</v>
      </c>
      <c r="L20" s="68" t="s">
        <v>150</v>
      </c>
      <c r="M20" s="66" t="s">
        <v>151</v>
      </c>
      <c r="N20" s="68" t="s">
        <v>150</v>
      </c>
      <c r="O20" s="68" t="s">
        <v>150</v>
      </c>
      <c r="P20" s="94" t="s">
        <v>150</v>
      </c>
    </row>
    <row r="21" spans="1:16" x14ac:dyDescent="0.3">
      <c r="A21" s="150"/>
      <c r="B21" s="80" t="s">
        <v>88</v>
      </c>
      <c r="C21" s="5"/>
      <c r="D21" s="48"/>
      <c r="E21" s="5" t="s">
        <v>0</v>
      </c>
      <c r="F21" s="49"/>
      <c r="G21" s="59" t="str">
        <f t="shared" si="8"/>
        <v>YES</v>
      </c>
      <c r="H21" s="49"/>
      <c r="I21" s="68" t="s">
        <v>150</v>
      </c>
      <c r="J21" s="68" t="s">
        <v>150</v>
      </c>
      <c r="K21" s="68" t="s">
        <v>150</v>
      </c>
      <c r="L21" s="68" t="s">
        <v>150</v>
      </c>
      <c r="M21" s="68" t="s">
        <v>150</v>
      </c>
      <c r="N21" s="68" t="s">
        <v>150</v>
      </c>
      <c r="O21" s="68" t="s">
        <v>150</v>
      </c>
      <c r="P21" s="94" t="s">
        <v>150</v>
      </c>
    </row>
    <row r="22" spans="1:16" x14ac:dyDescent="0.3">
      <c r="A22" s="150"/>
      <c r="B22" s="80" t="s">
        <v>89</v>
      </c>
      <c r="C22" s="5"/>
      <c r="D22" s="48"/>
      <c r="E22" s="5" t="s">
        <v>0</v>
      </c>
      <c r="F22" s="49"/>
      <c r="G22" s="59" t="str">
        <f t="shared" si="8"/>
        <v>NO</v>
      </c>
      <c r="H22" s="49"/>
      <c r="I22" s="66" t="s">
        <v>151</v>
      </c>
      <c r="J22" s="68" t="s">
        <v>150</v>
      </c>
      <c r="K22" s="68" t="s">
        <v>150</v>
      </c>
      <c r="L22" s="66" t="s">
        <v>151</v>
      </c>
      <c r="M22" s="66" t="s">
        <v>151</v>
      </c>
      <c r="N22" s="66" t="s">
        <v>151</v>
      </c>
      <c r="O22" s="66" t="s">
        <v>151</v>
      </c>
      <c r="P22" s="93" t="s">
        <v>151</v>
      </c>
    </row>
    <row r="23" spans="1:16" ht="15" thickBot="1" x14ac:dyDescent="0.35">
      <c r="A23" s="150"/>
      <c r="B23" s="78" t="s">
        <v>90</v>
      </c>
      <c r="C23" s="5"/>
      <c r="D23" s="48"/>
      <c r="E23" s="5" t="s">
        <v>0</v>
      </c>
      <c r="F23" s="49"/>
      <c r="G23" s="59" t="str">
        <f t="shared" si="8"/>
        <v>NO</v>
      </c>
      <c r="H23" s="49"/>
      <c r="I23" s="70" t="s">
        <v>150</v>
      </c>
      <c r="J23" s="69" t="s">
        <v>151</v>
      </c>
      <c r="K23" s="70" t="s">
        <v>150</v>
      </c>
      <c r="L23" s="70" t="s">
        <v>150</v>
      </c>
      <c r="M23" s="70" t="s">
        <v>150</v>
      </c>
      <c r="N23" s="70" t="s">
        <v>150</v>
      </c>
      <c r="O23" s="70" t="s">
        <v>150</v>
      </c>
      <c r="P23" s="95" t="s">
        <v>150</v>
      </c>
    </row>
    <row r="24" spans="1:16" ht="15" thickBot="1" x14ac:dyDescent="0.35">
      <c r="A24" s="150"/>
      <c r="B24" s="81" t="s">
        <v>154</v>
      </c>
      <c r="C24" s="60"/>
      <c r="D24" s="53"/>
      <c r="E24" s="61"/>
      <c r="F24" s="53"/>
      <c r="G24" s="57">
        <f>(COUNTIF(G20:G23,"YES"))/4</f>
        <v>0.25</v>
      </c>
      <c r="H24" s="53"/>
      <c r="I24" s="99">
        <f>(COUNTIF(I20:I23,"Y"))/COUNTA(I20:I23)</f>
        <v>0.75</v>
      </c>
      <c r="J24" s="100">
        <f t="shared" ref="J24" si="9">(COUNTIF(J20:J23,"Y"))/COUNTA(J20:J23)</f>
        <v>0.75</v>
      </c>
      <c r="K24" s="100">
        <f t="shared" ref="K24" si="10">(COUNTIF(K20:K23,"Y"))/COUNTA(K20:K23)</f>
        <v>0.75</v>
      </c>
      <c r="L24" s="100">
        <f t="shared" ref="L24" si="11">(COUNTIF(L20:L23,"Y"))/COUNTA(L20:L23)</f>
        <v>0.75</v>
      </c>
      <c r="M24" s="100">
        <f t="shared" ref="M24" si="12">(COUNTIF(M20:M23,"Y"))/COUNTA(M20:M23)</f>
        <v>0.5</v>
      </c>
      <c r="N24" s="100">
        <f t="shared" ref="N24" si="13">(COUNTIF(N20:N23,"Y"))/COUNTA(N20:N23)</f>
        <v>0.75</v>
      </c>
      <c r="O24" s="100">
        <f t="shared" ref="O24" si="14">(COUNTIF(O20:O23,"Y"))/COUNTA(O20:O23)</f>
        <v>0.75</v>
      </c>
      <c r="P24" s="101">
        <f t="shared" ref="P24" si="15">(COUNTIF(P20:P23,"Y"))/COUNTA(P20:P23)</f>
        <v>0.75</v>
      </c>
    </row>
    <row r="25" spans="1:16" x14ac:dyDescent="0.3">
      <c r="A25" s="150"/>
      <c r="B25" s="123" t="s">
        <v>66</v>
      </c>
      <c r="C25" s="124"/>
      <c r="D25" s="124"/>
      <c r="E25" s="124"/>
      <c r="F25" s="124"/>
      <c r="G25" s="124"/>
      <c r="H25" s="124"/>
      <c r="I25" s="124"/>
      <c r="J25" s="124"/>
      <c r="K25" s="124"/>
      <c r="L25" s="124"/>
      <c r="M25" s="124"/>
      <c r="N25" s="124"/>
      <c r="O25" s="124"/>
      <c r="P25" s="125"/>
    </row>
    <row r="26" spans="1:16" x14ac:dyDescent="0.3">
      <c r="A26" s="150"/>
      <c r="B26" s="78" t="s">
        <v>100</v>
      </c>
      <c r="C26" s="5"/>
      <c r="D26" s="48"/>
      <c r="E26" s="5" t="s">
        <v>0</v>
      </c>
      <c r="F26" s="49"/>
      <c r="G26" s="59" t="str">
        <f t="shared" ref="G26:G27" si="16">IF(AND(I26="Y",J26="Y",K26="Y",L26="Y",M26="Y",N26="Y",O26="Y",P26="Y"),"YES","NO")</f>
        <v>NO</v>
      </c>
      <c r="H26" s="49"/>
      <c r="I26" s="66" t="s">
        <v>151</v>
      </c>
      <c r="J26" s="66" t="s">
        <v>151</v>
      </c>
      <c r="K26" s="66" t="s">
        <v>151</v>
      </c>
      <c r="L26" s="66" t="s">
        <v>151</v>
      </c>
      <c r="M26" s="66" t="s">
        <v>151</v>
      </c>
      <c r="N26" s="66" t="s">
        <v>151</v>
      </c>
      <c r="O26" s="66" t="s">
        <v>151</v>
      </c>
      <c r="P26" s="93" t="s">
        <v>151</v>
      </c>
    </row>
    <row r="27" spans="1:16" ht="15" thickBot="1" x14ac:dyDescent="0.35">
      <c r="A27" s="150"/>
      <c r="B27" s="78" t="s">
        <v>101</v>
      </c>
      <c r="C27" s="5"/>
      <c r="D27" s="48"/>
      <c r="E27" s="5" t="s">
        <v>0</v>
      </c>
      <c r="F27" s="49"/>
      <c r="G27" s="59" t="str">
        <f t="shared" si="16"/>
        <v>NO</v>
      </c>
      <c r="H27" s="49"/>
      <c r="I27" s="66" t="s">
        <v>151</v>
      </c>
      <c r="J27" s="66" t="s">
        <v>151</v>
      </c>
      <c r="K27" s="66" t="s">
        <v>151</v>
      </c>
      <c r="L27" s="66" t="s">
        <v>151</v>
      </c>
      <c r="M27" s="66" t="s">
        <v>151</v>
      </c>
      <c r="N27" s="66" t="s">
        <v>151</v>
      </c>
      <c r="O27" s="66" t="s">
        <v>151</v>
      </c>
      <c r="P27" s="93" t="s">
        <v>151</v>
      </c>
    </row>
    <row r="28" spans="1:16" ht="15" thickBot="1" x14ac:dyDescent="0.35">
      <c r="A28" s="150"/>
      <c r="B28" s="81" t="s">
        <v>154</v>
      </c>
      <c r="C28" s="60"/>
      <c r="D28" s="53"/>
      <c r="E28" s="61"/>
      <c r="F28" s="53"/>
      <c r="G28" s="57">
        <f>(COUNTIF(G24:G27,"YES"))/2</f>
        <v>0</v>
      </c>
      <c r="H28" s="53"/>
      <c r="I28" s="99">
        <f>(COUNTIF(I26:I27,"Y"))/COUNTA(I24:I27)</f>
        <v>0</v>
      </c>
      <c r="J28" s="100">
        <f t="shared" ref="J28:P28" si="17">(COUNTIF(J26:J27,"Y"))/COUNTA(J24:J27)</f>
        <v>0</v>
      </c>
      <c r="K28" s="100">
        <f t="shared" si="17"/>
        <v>0</v>
      </c>
      <c r="L28" s="100">
        <f t="shared" si="17"/>
        <v>0</v>
      </c>
      <c r="M28" s="100">
        <f t="shared" si="17"/>
        <v>0</v>
      </c>
      <c r="N28" s="100">
        <f t="shared" si="17"/>
        <v>0</v>
      </c>
      <c r="O28" s="100">
        <f t="shared" si="17"/>
        <v>0</v>
      </c>
      <c r="P28" s="101">
        <f t="shared" si="17"/>
        <v>0</v>
      </c>
    </row>
    <row r="29" spans="1:16" x14ac:dyDescent="0.3">
      <c r="A29" s="150"/>
      <c r="B29" s="123" t="s">
        <v>65</v>
      </c>
      <c r="C29" s="124"/>
      <c r="D29" s="124"/>
      <c r="E29" s="124"/>
      <c r="F29" s="124"/>
      <c r="G29" s="124"/>
      <c r="H29" s="124"/>
      <c r="I29" s="124"/>
      <c r="J29" s="124"/>
      <c r="K29" s="124"/>
      <c r="L29" s="124"/>
      <c r="M29" s="124"/>
      <c r="N29" s="124"/>
      <c r="O29" s="124"/>
      <c r="P29" s="125"/>
    </row>
    <row r="30" spans="1:16" x14ac:dyDescent="0.3">
      <c r="A30" s="150"/>
      <c r="B30" s="78" t="s">
        <v>110</v>
      </c>
      <c r="C30" s="5" t="s">
        <v>0</v>
      </c>
      <c r="D30" s="48"/>
      <c r="E30" s="5"/>
      <c r="F30" s="49"/>
      <c r="G30" s="59" t="str">
        <f t="shared" ref="G30:G33" si="18">IF(AND(I30="Y",J30="Y",K30="Y",L30="Y",M30="Y",N30="Y",O30="Y",P30="Y"),"YES","NO")</f>
        <v>NO</v>
      </c>
      <c r="H30" s="49"/>
      <c r="I30" s="68" t="s">
        <v>150</v>
      </c>
      <c r="J30" s="68" t="s">
        <v>150</v>
      </c>
      <c r="K30" s="66" t="s">
        <v>151</v>
      </c>
      <c r="L30" s="68" t="s">
        <v>150</v>
      </c>
      <c r="M30" s="66" t="s">
        <v>151</v>
      </c>
      <c r="N30" s="68" t="s">
        <v>150</v>
      </c>
      <c r="O30" s="68" t="s">
        <v>150</v>
      </c>
      <c r="P30" s="94" t="s">
        <v>150</v>
      </c>
    </row>
    <row r="31" spans="1:16" x14ac:dyDescent="0.3">
      <c r="A31" s="150"/>
      <c r="B31" s="79" t="s">
        <v>111</v>
      </c>
      <c r="C31" s="5" t="s">
        <v>0</v>
      </c>
      <c r="D31" s="48"/>
      <c r="E31" s="5"/>
      <c r="F31" s="49"/>
      <c r="G31" s="59" t="str">
        <f t="shared" si="18"/>
        <v>YES</v>
      </c>
      <c r="H31" s="49"/>
      <c r="I31" s="68" t="s">
        <v>150</v>
      </c>
      <c r="J31" s="68" t="s">
        <v>150</v>
      </c>
      <c r="K31" s="68" t="s">
        <v>150</v>
      </c>
      <c r="L31" s="68" t="s">
        <v>150</v>
      </c>
      <c r="M31" s="68" t="s">
        <v>150</v>
      </c>
      <c r="N31" s="68" t="s">
        <v>150</v>
      </c>
      <c r="O31" s="68" t="s">
        <v>150</v>
      </c>
      <c r="P31" s="94" t="s">
        <v>150</v>
      </c>
    </row>
    <row r="32" spans="1:16" x14ac:dyDescent="0.3">
      <c r="A32" s="150"/>
      <c r="B32" s="78" t="s">
        <v>112</v>
      </c>
      <c r="C32" s="5"/>
      <c r="D32" s="48"/>
      <c r="E32" s="5" t="s">
        <v>0</v>
      </c>
      <c r="F32" s="49"/>
      <c r="G32" s="59" t="str">
        <f t="shared" si="18"/>
        <v>NO</v>
      </c>
      <c r="H32" s="49"/>
      <c r="I32" s="66" t="s">
        <v>151</v>
      </c>
      <c r="J32" s="68" t="s">
        <v>150</v>
      </c>
      <c r="K32" s="68" t="s">
        <v>150</v>
      </c>
      <c r="L32" s="66" t="s">
        <v>151</v>
      </c>
      <c r="M32" s="66" t="s">
        <v>151</v>
      </c>
      <c r="N32" s="66" t="s">
        <v>151</v>
      </c>
      <c r="O32" s="66" t="s">
        <v>151</v>
      </c>
      <c r="P32" s="93" t="s">
        <v>151</v>
      </c>
    </row>
    <row r="33" spans="1:16" ht="15" thickBot="1" x14ac:dyDescent="0.35">
      <c r="A33" s="150"/>
      <c r="B33" s="80" t="s">
        <v>113</v>
      </c>
      <c r="C33" s="33"/>
      <c r="D33" s="51"/>
      <c r="E33" s="5" t="s">
        <v>0</v>
      </c>
      <c r="F33" s="52"/>
      <c r="G33" s="59" t="str">
        <f t="shared" si="18"/>
        <v>NO</v>
      </c>
      <c r="H33" s="52"/>
      <c r="I33" s="70" t="s">
        <v>150</v>
      </c>
      <c r="J33" s="69" t="s">
        <v>151</v>
      </c>
      <c r="K33" s="70" t="s">
        <v>150</v>
      </c>
      <c r="L33" s="70" t="s">
        <v>150</v>
      </c>
      <c r="M33" s="70" t="s">
        <v>150</v>
      </c>
      <c r="N33" s="70" t="s">
        <v>150</v>
      </c>
      <c r="O33" s="70" t="s">
        <v>150</v>
      </c>
      <c r="P33" s="95" t="s">
        <v>150</v>
      </c>
    </row>
    <row r="34" spans="1:16" ht="15" thickBot="1" x14ac:dyDescent="0.35">
      <c r="A34" s="151"/>
      <c r="B34" s="81" t="s">
        <v>154</v>
      </c>
      <c r="C34" s="60"/>
      <c r="D34" s="53"/>
      <c r="E34" s="61"/>
      <c r="F34" s="53"/>
      <c r="G34" s="57">
        <f>(COUNTIF(G30:G33,"YES"))/4</f>
        <v>0.25</v>
      </c>
      <c r="H34" s="53"/>
      <c r="I34" s="99">
        <f>(COUNTIF(I30:I33,"Y"))/COUNTA(I30:I33)</f>
        <v>0.75</v>
      </c>
      <c r="J34" s="100">
        <f t="shared" ref="J34" si="19">(COUNTIF(J30:J33,"Y"))/COUNTA(J30:J33)</f>
        <v>0.75</v>
      </c>
      <c r="K34" s="100">
        <f t="shared" ref="K34" si="20">(COUNTIF(K30:K33,"Y"))/COUNTA(K30:K33)</f>
        <v>0.75</v>
      </c>
      <c r="L34" s="100">
        <f t="shared" ref="L34" si="21">(COUNTIF(L30:L33,"Y"))/COUNTA(L30:L33)</f>
        <v>0.75</v>
      </c>
      <c r="M34" s="100">
        <f t="shared" ref="M34" si="22">(COUNTIF(M30:M33,"Y"))/COUNTA(M30:M33)</f>
        <v>0.5</v>
      </c>
      <c r="N34" s="100">
        <f t="shared" ref="N34" si="23">(COUNTIF(N30:N33,"Y"))/COUNTA(N30:N33)</f>
        <v>0.75</v>
      </c>
      <c r="O34" s="100">
        <f t="shared" ref="O34" si="24">(COUNTIF(O30:O33,"Y"))/COUNTA(O30:O33)</f>
        <v>0.75</v>
      </c>
      <c r="P34" s="101">
        <f t="shared" ref="P34" si="25">(COUNTIF(P30:P33,"Y"))/COUNTA(P30:P33)</f>
        <v>0.75</v>
      </c>
    </row>
    <row r="35" spans="1:16" ht="13.2" customHeight="1" x14ac:dyDescent="0.3">
      <c r="A35" s="102"/>
      <c r="B35" s="38"/>
      <c r="C35" s="36"/>
      <c r="D35" s="49"/>
      <c r="E35" s="49"/>
      <c r="F35" s="49"/>
      <c r="G35" s="50"/>
      <c r="H35" s="50"/>
      <c r="I35" s="49"/>
      <c r="J35" s="49"/>
      <c r="K35" s="49"/>
      <c r="L35" s="49"/>
      <c r="M35" s="49"/>
      <c r="N35" s="49"/>
      <c r="O35" s="49"/>
      <c r="P35" s="96"/>
    </row>
    <row r="36" spans="1:16" ht="14.4" customHeight="1" x14ac:dyDescent="0.3">
      <c r="A36" s="126" t="s">
        <v>5</v>
      </c>
      <c r="B36" s="129" t="s">
        <v>130</v>
      </c>
      <c r="C36" s="130"/>
      <c r="D36" s="130"/>
      <c r="E36" s="130"/>
      <c r="F36" s="130"/>
      <c r="G36" s="130"/>
      <c r="H36" s="130"/>
      <c r="I36" s="130"/>
      <c r="J36" s="130"/>
      <c r="K36" s="130"/>
      <c r="L36" s="130"/>
      <c r="M36" s="130"/>
      <c r="N36" s="130"/>
      <c r="O36" s="130"/>
      <c r="P36" s="131"/>
    </row>
    <row r="37" spans="1:16" x14ac:dyDescent="0.3">
      <c r="A37" s="127"/>
      <c r="B37" s="76" t="s">
        <v>54</v>
      </c>
      <c r="C37" s="5" t="s">
        <v>0</v>
      </c>
      <c r="D37" s="48"/>
      <c r="E37" s="48"/>
      <c r="F37" s="49"/>
      <c r="G37" s="59" t="str">
        <f t="shared" ref="G37:G42" si="26">IF(AND(I37="Y",J37="Y",K37="Y",L37="Y",M37="Y",N37="Y",O37="Y",P37="Y"),"YES","NO")</f>
        <v>YES</v>
      </c>
      <c r="H37" s="39"/>
      <c r="I37" s="68" t="s">
        <v>150</v>
      </c>
      <c r="J37" s="68" t="s">
        <v>150</v>
      </c>
      <c r="K37" s="68" t="s">
        <v>150</v>
      </c>
      <c r="L37" s="68" t="s">
        <v>150</v>
      </c>
      <c r="M37" s="68" t="s">
        <v>150</v>
      </c>
      <c r="N37" s="68" t="s">
        <v>150</v>
      </c>
      <c r="O37" s="68" t="s">
        <v>150</v>
      </c>
      <c r="P37" s="94" t="s">
        <v>150</v>
      </c>
    </row>
    <row r="38" spans="1:16" x14ac:dyDescent="0.3">
      <c r="A38" s="127"/>
      <c r="B38" s="76" t="s">
        <v>55</v>
      </c>
      <c r="C38" s="5"/>
      <c r="D38" s="5" t="s">
        <v>0</v>
      </c>
      <c r="E38" s="48"/>
      <c r="F38" s="49"/>
      <c r="G38" s="59" t="str">
        <f t="shared" si="26"/>
        <v>NO</v>
      </c>
      <c r="H38" s="39"/>
      <c r="I38" s="66" t="s">
        <v>151</v>
      </c>
      <c r="J38" s="66" t="s">
        <v>151</v>
      </c>
      <c r="K38" s="66" t="s">
        <v>151</v>
      </c>
      <c r="L38" s="66" t="s">
        <v>151</v>
      </c>
      <c r="M38" s="66" t="s">
        <v>151</v>
      </c>
      <c r="N38" s="66" t="s">
        <v>151</v>
      </c>
      <c r="O38" s="66" t="s">
        <v>151</v>
      </c>
      <c r="P38" s="93" t="s">
        <v>151</v>
      </c>
    </row>
    <row r="39" spans="1:16" x14ac:dyDescent="0.3">
      <c r="A39" s="127"/>
      <c r="B39" s="76" t="s">
        <v>56</v>
      </c>
      <c r="C39" s="5"/>
      <c r="D39" s="5" t="s">
        <v>0</v>
      </c>
      <c r="E39" s="48"/>
      <c r="F39" s="49"/>
      <c r="G39" s="59" t="str">
        <f t="shared" si="26"/>
        <v>NO</v>
      </c>
      <c r="H39" s="39"/>
      <c r="I39" s="66" t="s">
        <v>151</v>
      </c>
      <c r="J39" s="66" t="s">
        <v>151</v>
      </c>
      <c r="K39" s="66" t="s">
        <v>151</v>
      </c>
      <c r="L39" s="66" t="s">
        <v>151</v>
      </c>
      <c r="M39" s="66" t="s">
        <v>151</v>
      </c>
      <c r="N39" s="66" t="s">
        <v>151</v>
      </c>
      <c r="O39" s="66" t="s">
        <v>151</v>
      </c>
      <c r="P39" s="93" t="s">
        <v>151</v>
      </c>
    </row>
    <row r="40" spans="1:16" x14ac:dyDescent="0.3">
      <c r="A40" s="127"/>
      <c r="B40" s="76" t="s">
        <v>57</v>
      </c>
      <c r="C40" s="5"/>
      <c r="D40" s="5" t="s">
        <v>0</v>
      </c>
      <c r="E40" s="48"/>
      <c r="F40" s="49"/>
      <c r="G40" s="59" t="str">
        <f t="shared" si="26"/>
        <v>NO</v>
      </c>
      <c r="H40" s="39"/>
      <c r="I40" s="66" t="s">
        <v>151</v>
      </c>
      <c r="J40" s="66" t="s">
        <v>151</v>
      </c>
      <c r="K40" s="66" t="s">
        <v>151</v>
      </c>
      <c r="L40" s="66" t="s">
        <v>151</v>
      </c>
      <c r="M40" s="66" t="s">
        <v>151</v>
      </c>
      <c r="N40" s="66" t="s">
        <v>151</v>
      </c>
      <c r="O40" s="66" t="s">
        <v>151</v>
      </c>
      <c r="P40" s="93" t="s">
        <v>151</v>
      </c>
    </row>
    <row r="41" spans="1:16" x14ac:dyDescent="0.3">
      <c r="A41" s="127"/>
      <c r="B41" s="76" t="s">
        <v>58</v>
      </c>
      <c r="C41" s="5" t="s">
        <v>0</v>
      </c>
      <c r="E41" s="48"/>
      <c r="F41" s="49"/>
      <c r="G41" s="59" t="str">
        <f t="shared" si="26"/>
        <v>YES</v>
      </c>
      <c r="H41" s="39"/>
      <c r="I41" s="68" t="s">
        <v>150</v>
      </c>
      <c r="J41" s="68" t="s">
        <v>150</v>
      </c>
      <c r="K41" s="68" t="s">
        <v>150</v>
      </c>
      <c r="L41" s="68" t="s">
        <v>150</v>
      </c>
      <c r="M41" s="68" t="s">
        <v>150</v>
      </c>
      <c r="N41" s="68" t="s">
        <v>150</v>
      </c>
      <c r="O41" s="68" t="s">
        <v>150</v>
      </c>
      <c r="P41" s="93" t="s">
        <v>150</v>
      </c>
    </row>
    <row r="42" spans="1:16" ht="15" thickBot="1" x14ac:dyDescent="0.35">
      <c r="A42" s="127"/>
      <c r="B42" s="76" t="s">
        <v>22</v>
      </c>
      <c r="C42" s="5"/>
      <c r="D42" s="5" t="s">
        <v>0</v>
      </c>
      <c r="E42" s="48"/>
      <c r="F42" s="49"/>
      <c r="G42" s="59" t="str">
        <f t="shared" si="26"/>
        <v>NO</v>
      </c>
      <c r="H42" s="39"/>
      <c r="I42" s="68" t="s">
        <v>150</v>
      </c>
      <c r="J42" s="66" t="s">
        <v>151</v>
      </c>
      <c r="K42" s="68" t="s">
        <v>150</v>
      </c>
      <c r="L42" s="66" t="s">
        <v>151</v>
      </c>
      <c r="M42" s="66" t="s">
        <v>151</v>
      </c>
      <c r="N42" s="66" t="s">
        <v>151</v>
      </c>
      <c r="O42" s="66" t="s">
        <v>151</v>
      </c>
      <c r="P42" s="93" t="s">
        <v>151</v>
      </c>
    </row>
    <row r="43" spans="1:16" ht="15" thickBot="1" x14ac:dyDescent="0.35">
      <c r="A43" s="127"/>
      <c r="B43" s="82" t="s">
        <v>154</v>
      </c>
      <c r="C43" s="60"/>
      <c r="D43" s="53"/>
      <c r="E43" s="61"/>
      <c r="F43" s="53"/>
      <c r="G43" s="57">
        <f>(COUNTIF(G39:G42,"YES"))/6</f>
        <v>0.16666666666666666</v>
      </c>
      <c r="H43" s="54"/>
      <c r="I43" s="99">
        <f>(COUNTIF(I37:I42,"Y"))/COUNTA(I37:I42)</f>
        <v>0.5</v>
      </c>
      <c r="J43" s="100">
        <f t="shared" ref="J43:P43" si="27">(COUNTIF(J37:J42,"Y"))/COUNTA(J37:J42)</f>
        <v>0.33333333333333331</v>
      </c>
      <c r="K43" s="100">
        <f t="shared" si="27"/>
        <v>0.5</v>
      </c>
      <c r="L43" s="100">
        <f t="shared" si="27"/>
        <v>0.33333333333333331</v>
      </c>
      <c r="M43" s="100">
        <f t="shared" si="27"/>
        <v>0.33333333333333331</v>
      </c>
      <c r="N43" s="100">
        <f t="shared" si="27"/>
        <v>0.33333333333333331</v>
      </c>
      <c r="O43" s="100">
        <f t="shared" si="27"/>
        <v>0.33333333333333331</v>
      </c>
      <c r="P43" s="101">
        <f t="shared" si="27"/>
        <v>0.33333333333333331</v>
      </c>
    </row>
    <row r="44" spans="1:16" x14ac:dyDescent="0.3">
      <c r="A44" s="127"/>
      <c r="B44" s="129" t="s">
        <v>129</v>
      </c>
      <c r="C44" s="130"/>
      <c r="D44" s="130"/>
      <c r="E44" s="130"/>
      <c r="F44" s="130"/>
      <c r="G44" s="130"/>
      <c r="H44" s="130"/>
      <c r="I44" s="130"/>
      <c r="J44" s="130"/>
      <c r="K44" s="130"/>
      <c r="L44" s="130"/>
      <c r="M44" s="130"/>
      <c r="N44" s="130"/>
      <c r="O44" s="130"/>
      <c r="P44" s="131"/>
    </row>
    <row r="45" spans="1:16" x14ac:dyDescent="0.3">
      <c r="A45" s="127"/>
      <c r="B45" s="76" t="s">
        <v>72</v>
      </c>
      <c r="C45" s="5"/>
      <c r="D45" s="5" t="s">
        <v>0</v>
      </c>
      <c r="E45" s="48"/>
      <c r="F45" s="49"/>
      <c r="G45" s="59" t="str">
        <f t="shared" ref="G45:G50" si="28">IF(AND(I45="Y",J45="Y",K45="Y",L45="Y",M45="Y",N45="Y",O45="Y",P45="Y"),"YES","NO")</f>
        <v>NO</v>
      </c>
      <c r="H45" s="39"/>
      <c r="I45" s="66" t="s">
        <v>151</v>
      </c>
      <c r="J45" s="66" t="s">
        <v>151</v>
      </c>
      <c r="K45" s="66" t="s">
        <v>151</v>
      </c>
      <c r="L45" s="66" t="s">
        <v>151</v>
      </c>
      <c r="M45" s="66" t="s">
        <v>151</v>
      </c>
      <c r="N45" s="66" t="s">
        <v>151</v>
      </c>
      <c r="O45" s="66" t="s">
        <v>151</v>
      </c>
      <c r="P45" s="93" t="s">
        <v>151</v>
      </c>
    </row>
    <row r="46" spans="1:16" x14ac:dyDescent="0.3">
      <c r="A46" s="127"/>
      <c r="B46" s="76" t="s">
        <v>73</v>
      </c>
      <c r="C46" s="5" t="s">
        <v>0</v>
      </c>
      <c r="D46" s="48"/>
      <c r="E46" s="48"/>
      <c r="F46" s="49"/>
      <c r="G46" s="59" t="str">
        <f t="shared" si="28"/>
        <v>NO</v>
      </c>
      <c r="H46" s="39"/>
      <c r="I46" s="66" t="s">
        <v>151</v>
      </c>
      <c r="J46" s="68" t="s">
        <v>150</v>
      </c>
      <c r="K46" s="68" t="s">
        <v>150</v>
      </c>
      <c r="L46" s="66" t="s">
        <v>151</v>
      </c>
      <c r="M46" s="66" t="s">
        <v>151</v>
      </c>
      <c r="N46" s="66" t="s">
        <v>151</v>
      </c>
      <c r="O46" s="66" t="s">
        <v>151</v>
      </c>
      <c r="P46" s="93" t="s">
        <v>151</v>
      </c>
    </row>
    <row r="47" spans="1:16" x14ac:dyDescent="0.3">
      <c r="A47" s="127"/>
      <c r="B47" s="76" t="s">
        <v>74</v>
      </c>
      <c r="C47" s="5" t="s">
        <v>0</v>
      </c>
      <c r="D47" s="48"/>
      <c r="E47" s="48"/>
      <c r="F47" s="49"/>
      <c r="G47" s="59" t="str">
        <f t="shared" si="28"/>
        <v>YES</v>
      </c>
      <c r="H47" s="39"/>
      <c r="I47" s="68" t="s">
        <v>150</v>
      </c>
      <c r="J47" s="68" t="s">
        <v>150</v>
      </c>
      <c r="K47" s="68" t="s">
        <v>150</v>
      </c>
      <c r="L47" s="68" t="s">
        <v>150</v>
      </c>
      <c r="M47" s="68" t="s">
        <v>150</v>
      </c>
      <c r="N47" s="68" t="s">
        <v>150</v>
      </c>
      <c r="O47" s="68" t="s">
        <v>150</v>
      </c>
      <c r="P47" s="94" t="s">
        <v>150</v>
      </c>
    </row>
    <row r="48" spans="1:16" x14ac:dyDescent="0.3">
      <c r="A48" s="127"/>
      <c r="B48" s="76" t="s">
        <v>75</v>
      </c>
      <c r="C48" s="5"/>
      <c r="D48" s="5" t="s">
        <v>0</v>
      </c>
      <c r="E48" s="48"/>
      <c r="F48" s="49"/>
      <c r="G48" s="59" t="str">
        <f t="shared" si="28"/>
        <v>NO</v>
      </c>
      <c r="H48" s="39"/>
      <c r="I48" s="66" t="s">
        <v>151</v>
      </c>
      <c r="J48" s="66" t="s">
        <v>151</v>
      </c>
      <c r="K48" s="68" t="s">
        <v>150</v>
      </c>
      <c r="L48" s="66" t="s">
        <v>151</v>
      </c>
      <c r="M48" s="66" t="s">
        <v>151</v>
      </c>
      <c r="N48" s="66" t="s">
        <v>151</v>
      </c>
      <c r="O48" s="66" t="s">
        <v>151</v>
      </c>
      <c r="P48" s="93" t="s">
        <v>151</v>
      </c>
    </row>
    <row r="49" spans="1:16" x14ac:dyDescent="0.3">
      <c r="A49" s="127"/>
      <c r="B49" s="76" t="s">
        <v>76</v>
      </c>
      <c r="C49" s="5"/>
      <c r="D49" s="5" t="s">
        <v>0</v>
      </c>
      <c r="E49" s="48"/>
      <c r="F49" s="49"/>
      <c r="G49" s="59" t="str">
        <f t="shared" si="28"/>
        <v>NO</v>
      </c>
      <c r="H49" s="39"/>
      <c r="I49" s="66" t="s">
        <v>151</v>
      </c>
      <c r="J49" s="66" t="s">
        <v>151</v>
      </c>
      <c r="K49" s="66" t="s">
        <v>151</v>
      </c>
      <c r="L49" s="66" t="s">
        <v>151</v>
      </c>
      <c r="M49" s="66" t="s">
        <v>151</v>
      </c>
      <c r="N49" s="66" t="s">
        <v>151</v>
      </c>
      <c r="O49" s="66" t="s">
        <v>151</v>
      </c>
      <c r="P49" s="93" t="s">
        <v>151</v>
      </c>
    </row>
    <row r="50" spans="1:16" ht="15" thickBot="1" x14ac:dyDescent="0.35">
      <c r="A50" s="127"/>
      <c r="B50" s="76" t="s">
        <v>77</v>
      </c>
      <c r="C50" s="5"/>
      <c r="D50" s="5" t="s">
        <v>0</v>
      </c>
      <c r="E50" s="48"/>
      <c r="F50" s="49"/>
      <c r="G50" s="59" t="str">
        <f t="shared" si="28"/>
        <v>NO</v>
      </c>
      <c r="H50" s="39"/>
      <c r="I50" s="66" t="s">
        <v>151</v>
      </c>
      <c r="J50" s="68" t="s">
        <v>150</v>
      </c>
      <c r="K50" s="66" t="s">
        <v>151</v>
      </c>
      <c r="L50" s="66" t="s">
        <v>151</v>
      </c>
      <c r="M50" s="68" t="s">
        <v>150</v>
      </c>
      <c r="N50" s="66" t="s">
        <v>151</v>
      </c>
      <c r="O50" s="68" t="s">
        <v>150</v>
      </c>
      <c r="P50" s="93" t="s">
        <v>151</v>
      </c>
    </row>
    <row r="51" spans="1:16" ht="15" thickBot="1" x14ac:dyDescent="0.35">
      <c r="A51" s="127"/>
      <c r="B51" s="82" t="s">
        <v>154</v>
      </c>
      <c r="C51" s="60"/>
      <c r="D51" s="53"/>
      <c r="E51" s="61"/>
      <c r="F51" s="53"/>
      <c r="G51" s="57">
        <f>(COUNTIF(G47:G50,"YES"))/6</f>
        <v>0.16666666666666666</v>
      </c>
      <c r="H51" s="54"/>
      <c r="I51" s="99">
        <f>(COUNTIF(I45:I50,"Y"))/COUNTA(I45:I50)</f>
        <v>0.16666666666666666</v>
      </c>
      <c r="J51" s="100">
        <f t="shared" ref="J51:P51" si="29">(COUNTIF(J45:J50,"Y"))/COUNTA(J45:J50)</f>
        <v>0.5</v>
      </c>
      <c r="K51" s="100">
        <f t="shared" si="29"/>
        <v>0.5</v>
      </c>
      <c r="L51" s="100">
        <f t="shared" si="29"/>
        <v>0.16666666666666666</v>
      </c>
      <c r="M51" s="100">
        <f t="shared" si="29"/>
        <v>0.33333333333333331</v>
      </c>
      <c r="N51" s="100">
        <f t="shared" si="29"/>
        <v>0.16666666666666666</v>
      </c>
      <c r="O51" s="100">
        <f t="shared" si="29"/>
        <v>0.33333333333333331</v>
      </c>
      <c r="P51" s="101">
        <f t="shared" si="29"/>
        <v>0.16666666666666666</v>
      </c>
    </row>
    <row r="52" spans="1:16" x14ac:dyDescent="0.3">
      <c r="A52" s="127"/>
      <c r="B52" s="129" t="s">
        <v>67</v>
      </c>
      <c r="C52" s="130"/>
      <c r="D52" s="130"/>
      <c r="E52" s="130"/>
      <c r="F52" s="130"/>
      <c r="G52" s="130"/>
      <c r="H52" s="130"/>
      <c r="I52" s="130"/>
      <c r="J52" s="130"/>
      <c r="K52" s="130"/>
      <c r="L52" s="130"/>
      <c r="M52" s="130"/>
      <c r="N52" s="130"/>
      <c r="O52" s="130"/>
      <c r="P52" s="131"/>
    </row>
    <row r="53" spans="1:16" ht="17.399999999999999" customHeight="1" x14ac:dyDescent="0.3">
      <c r="A53" s="127"/>
      <c r="B53" s="76" t="s">
        <v>23</v>
      </c>
      <c r="C53" s="5"/>
      <c r="D53" s="5" t="s">
        <v>0</v>
      </c>
      <c r="E53" s="48"/>
      <c r="F53" s="49"/>
      <c r="G53" s="59" t="str">
        <f t="shared" ref="G53:G57" si="30">IF(AND(I53="Y",J53="Y",K53="Y",L53="Y",M53="Y",N53="Y",O53="Y",P53="Y"),"YES","NO")</f>
        <v>NO</v>
      </c>
      <c r="H53" s="39"/>
      <c r="I53" s="66" t="s">
        <v>151</v>
      </c>
      <c r="J53" s="66" t="s">
        <v>151</v>
      </c>
      <c r="K53" s="68" t="s">
        <v>150</v>
      </c>
      <c r="L53" s="68" t="s">
        <v>150</v>
      </c>
      <c r="M53" s="66" t="s">
        <v>151</v>
      </c>
      <c r="N53" s="66" t="s">
        <v>151</v>
      </c>
      <c r="O53" s="66" t="s">
        <v>151</v>
      </c>
      <c r="P53" s="93" t="s">
        <v>151</v>
      </c>
    </row>
    <row r="54" spans="1:16" x14ac:dyDescent="0.3">
      <c r="A54" s="127"/>
      <c r="B54" s="76" t="s">
        <v>91</v>
      </c>
      <c r="C54" s="5" t="s">
        <v>0</v>
      </c>
      <c r="D54" s="48"/>
      <c r="E54" s="48"/>
      <c r="F54" s="49"/>
      <c r="G54" s="59" t="str">
        <f t="shared" si="30"/>
        <v>YES</v>
      </c>
      <c r="H54" s="39"/>
      <c r="I54" s="68" t="s">
        <v>150</v>
      </c>
      <c r="J54" s="68" t="s">
        <v>150</v>
      </c>
      <c r="K54" s="68" t="s">
        <v>150</v>
      </c>
      <c r="L54" s="68" t="s">
        <v>150</v>
      </c>
      <c r="M54" s="68" t="s">
        <v>150</v>
      </c>
      <c r="N54" s="68" t="s">
        <v>150</v>
      </c>
      <c r="O54" s="68" t="s">
        <v>150</v>
      </c>
      <c r="P54" s="94" t="s">
        <v>150</v>
      </c>
    </row>
    <row r="55" spans="1:16" ht="26.4" x14ac:dyDescent="0.3">
      <c r="A55" s="127"/>
      <c r="B55" s="76" t="s">
        <v>92</v>
      </c>
      <c r="C55" s="5" t="s">
        <v>0</v>
      </c>
      <c r="D55" s="5"/>
      <c r="E55" s="48"/>
      <c r="F55" s="49"/>
      <c r="G55" s="59" t="str">
        <f t="shared" si="30"/>
        <v>YES</v>
      </c>
      <c r="H55" s="39"/>
      <c r="I55" s="68" t="s">
        <v>150</v>
      </c>
      <c r="J55" s="68" t="s">
        <v>150</v>
      </c>
      <c r="K55" s="68" t="s">
        <v>150</v>
      </c>
      <c r="L55" s="68" t="s">
        <v>150</v>
      </c>
      <c r="M55" s="68" t="s">
        <v>150</v>
      </c>
      <c r="N55" s="68" t="s">
        <v>150</v>
      </c>
      <c r="O55" s="68" t="s">
        <v>150</v>
      </c>
      <c r="P55" s="94" t="s">
        <v>150</v>
      </c>
    </row>
    <row r="56" spans="1:16" ht="26.4" x14ac:dyDescent="0.3">
      <c r="A56" s="127"/>
      <c r="B56" s="76" t="s">
        <v>93</v>
      </c>
      <c r="C56" s="5" t="s">
        <v>0</v>
      </c>
      <c r="D56" s="48"/>
      <c r="E56" s="48"/>
      <c r="F56" s="49"/>
      <c r="G56" s="59" t="str">
        <f t="shared" si="30"/>
        <v>YES</v>
      </c>
      <c r="H56" s="39"/>
      <c r="I56" s="68" t="s">
        <v>150</v>
      </c>
      <c r="J56" s="68" t="s">
        <v>150</v>
      </c>
      <c r="K56" s="68" t="s">
        <v>150</v>
      </c>
      <c r="L56" s="68" t="s">
        <v>150</v>
      </c>
      <c r="M56" s="68" t="s">
        <v>150</v>
      </c>
      <c r="N56" s="68" t="s">
        <v>150</v>
      </c>
      <c r="O56" s="68" t="s">
        <v>150</v>
      </c>
      <c r="P56" s="94" t="s">
        <v>150</v>
      </c>
    </row>
    <row r="57" spans="1:16" ht="27" thickBot="1" x14ac:dyDescent="0.35">
      <c r="A57" s="127"/>
      <c r="B57" s="76" t="s">
        <v>94</v>
      </c>
      <c r="C57" s="5" t="s">
        <v>0</v>
      </c>
      <c r="D57" s="48"/>
      <c r="E57" s="48"/>
      <c r="F57" s="49"/>
      <c r="G57" s="59" t="str">
        <f t="shared" si="30"/>
        <v>YES</v>
      </c>
      <c r="H57" s="39"/>
      <c r="I57" s="68" t="s">
        <v>150</v>
      </c>
      <c r="J57" s="68" t="s">
        <v>150</v>
      </c>
      <c r="K57" s="68" t="s">
        <v>150</v>
      </c>
      <c r="L57" s="68" t="s">
        <v>150</v>
      </c>
      <c r="M57" s="68" t="s">
        <v>150</v>
      </c>
      <c r="N57" s="68" t="s">
        <v>150</v>
      </c>
      <c r="O57" s="68" t="s">
        <v>150</v>
      </c>
      <c r="P57" s="94" t="s">
        <v>150</v>
      </c>
    </row>
    <row r="58" spans="1:16" ht="15" thickBot="1" x14ac:dyDescent="0.35">
      <c r="A58" s="127"/>
      <c r="B58" s="82" t="s">
        <v>154</v>
      </c>
      <c r="C58" s="60"/>
      <c r="D58" s="53"/>
      <c r="E58" s="61"/>
      <c r="F58" s="53"/>
      <c r="G58" s="57">
        <f>(COUNTIF(G54:G57,"YES"))/5</f>
        <v>0.8</v>
      </c>
      <c r="H58" s="54"/>
      <c r="I58" s="99">
        <f>(COUNTIF(I53:I57,"Y"))/COUNTA(I53:I57)</f>
        <v>0.8</v>
      </c>
      <c r="J58" s="100">
        <f t="shared" ref="J58:P58" si="31">(COUNTIF(J53:J57,"Y"))/COUNTA(J53:J57)</f>
        <v>0.8</v>
      </c>
      <c r="K58" s="100">
        <f t="shared" si="31"/>
        <v>1</v>
      </c>
      <c r="L58" s="100">
        <f t="shared" si="31"/>
        <v>1</v>
      </c>
      <c r="M58" s="100">
        <f t="shared" si="31"/>
        <v>0.8</v>
      </c>
      <c r="N58" s="100">
        <f t="shared" si="31"/>
        <v>0.8</v>
      </c>
      <c r="O58" s="100">
        <f t="shared" si="31"/>
        <v>0.8</v>
      </c>
      <c r="P58" s="101">
        <f t="shared" si="31"/>
        <v>0.8</v>
      </c>
    </row>
    <row r="59" spans="1:16" x14ac:dyDescent="0.3">
      <c r="A59" s="127"/>
      <c r="B59" s="129" t="s">
        <v>66</v>
      </c>
      <c r="C59" s="130"/>
      <c r="D59" s="130"/>
      <c r="E59" s="130"/>
      <c r="F59" s="130"/>
      <c r="G59" s="130"/>
      <c r="H59" s="130"/>
      <c r="I59" s="130"/>
      <c r="J59" s="130"/>
      <c r="K59" s="130"/>
      <c r="L59" s="130"/>
      <c r="M59" s="130"/>
      <c r="N59" s="130"/>
      <c r="O59" s="130"/>
      <c r="P59" s="131"/>
    </row>
    <row r="60" spans="1:16" x14ac:dyDescent="0.3">
      <c r="A60" s="127"/>
      <c r="B60" s="76" t="s">
        <v>102</v>
      </c>
      <c r="C60" s="5" t="s">
        <v>0</v>
      </c>
      <c r="D60" s="48"/>
      <c r="E60" s="48"/>
      <c r="F60" s="49"/>
      <c r="G60" s="59" t="str">
        <f t="shared" ref="G60:G63" si="32">IF(AND(I60="Y",J60="Y",K60="Y",L60="Y",M60="Y",N60="Y",O60="Y",P60="Y"),"YES","NO")</f>
        <v>YES</v>
      </c>
      <c r="H60" s="39"/>
      <c r="I60" s="68" t="s">
        <v>150</v>
      </c>
      <c r="J60" s="68" t="s">
        <v>150</v>
      </c>
      <c r="K60" s="68" t="s">
        <v>150</v>
      </c>
      <c r="L60" s="68" t="s">
        <v>150</v>
      </c>
      <c r="M60" s="68" t="s">
        <v>150</v>
      </c>
      <c r="N60" s="68" t="s">
        <v>150</v>
      </c>
      <c r="O60" s="68" t="s">
        <v>150</v>
      </c>
      <c r="P60" s="94" t="s">
        <v>150</v>
      </c>
    </row>
    <row r="61" spans="1:16" x14ac:dyDescent="0.3">
      <c r="A61" s="127"/>
      <c r="B61" s="76" t="s">
        <v>103</v>
      </c>
      <c r="C61" s="5" t="s">
        <v>0</v>
      </c>
      <c r="D61" s="48"/>
      <c r="E61" s="48"/>
      <c r="F61" s="49"/>
      <c r="G61" s="59" t="str">
        <f t="shared" si="32"/>
        <v>YES</v>
      </c>
      <c r="H61" s="39"/>
      <c r="I61" s="68" t="s">
        <v>150</v>
      </c>
      <c r="J61" s="68" t="s">
        <v>150</v>
      </c>
      <c r="K61" s="68" t="s">
        <v>150</v>
      </c>
      <c r="L61" s="68" t="s">
        <v>150</v>
      </c>
      <c r="M61" s="68" t="s">
        <v>150</v>
      </c>
      <c r="N61" s="68" t="s">
        <v>150</v>
      </c>
      <c r="O61" s="68" t="s">
        <v>150</v>
      </c>
      <c r="P61" s="94" t="s">
        <v>150</v>
      </c>
    </row>
    <row r="62" spans="1:16" x14ac:dyDescent="0.3">
      <c r="A62" s="127"/>
      <c r="B62" s="76" t="s">
        <v>104</v>
      </c>
      <c r="C62" s="5" t="s">
        <v>0</v>
      </c>
      <c r="D62" s="48"/>
      <c r="E62" s="48"/>
      <c r="F62" s="49"/>
      <c r="G62" s="59" t="str">
        <f t="shared" si="32"/>
        <v>YES</v>
      </c>
      <c r="H62" s="39"/>
      <c r="I62" s="68" t="s">
        <v>150</v>
      </c>
      <c r="J62" s="68" t="s">
        <v>150</v>
      </c>
      <c r="K62" s="68" t="s">
        <v>150</v>
      </c>
      <c r="L62" s="68" t="s">
        <v>150</v>
      </c>
      <c r="M62" s="68" t="s">
        <v>150</v>
      </c>
      <c r="N62" s="68" t="s">
        <v>150</v>
      </c>
      <c r="O62" s="68" t="s">
        <v>150</v>
      </c>
      <c r="P62" s="94" t="s">
        <v>150</v>
      </c>
    </row>
    <row r="63" spans="1:16" ht="27" thickBot="1" x14ac:dyDescent="0.35">
      <c r="A63" s="127"/>
      <c r="B63" s="77" t="s">
        <v>105</v>
      </c>
      <c r="C63" s="5" t="s">
        <v>0</v>
      </c>
      <c r="D63" s="5"/>
      <c r="E63" s="48"/>
      <c r="F63" s="49"/>
      <c r="G63" s="59" t="str">
        <f t="shared" si="32"/>
        <v>NO</v>
      </c>
      <c r="H63" s="39"/>
      <c r="I63" s="68" t="s">
        <v>150</v>
      </c>
      <c r="J63" s="68" t="s">
        <v>150</v>
      </c>
      <c r="K63" s="68" t="s">
        <v>150</v>
      </c>
      <c r="L63" s="68" t="s">
        <v>151</v>
      </c>
      <c r="M63" s="68" t="s">
        <v>151</v>
      </c>
      <c r="N63" s="68" t="s">
        <v>150</v>
      </c>
      <c r="O63" s="68" t="s">
        <v>150</v>
      </c>
      <c r="P63" s="94" t="s">
        <v>151</v>
      </c>
    </row>
    <row r="64" spans="1:16" ht="15" thickBot="1" x14ac:dyDescent="0.35">
      <c r="A64" s="127"/>
      <c r="B64" s="82" t="s">
        <v>154</v>
      </c>
      <c r="C64" s="60"/>
      <c r="D64" s="53"/>
      <c r="E64" s="61"/>
      <c r="F64" s="53"/>
      <c r="G64" s="57">
        <f>(COUNTIF(G60:G63,"YES"))/4</f>
        <v>0.75</v>
      </c>
      <c r="H64" s="54"/>
      <c r="I64" s="99">
        <f>(COUNTIF(I60:I63,"Y"))/COUNTA(I60:I63)</f>
        <v>1</v>
      </c>
      <c r="J64" s="100">
        <f t="shared" ref="J64:P64" si="33">(COUNTIF(J60:J63,"Y"))/COUNTA(J60:J63)</f>
        <v>1</v>
      </c>
      <c r="K64" s="100">
        <f t="shared" si="33"/>
        <v>1</v>
      </c>
      <c r="L64" s="100">
        <f t="shared" si="33"/>
        <v>0.75</v>
      </c>
      <c r="M64" s="100">
        <f t="shared" si="33"/>
        <v>0.75</v>
      </c>
      <c r="N64" s="100">
        <f t="shared" si="33"/>
        <v>1</v>
      </c>
      <c r="O64" s="100">
        <f t="shared" si="33"/>
        <v>1</v>
      </c>
      <c r="P64" s="101">
        <f t="shared" si="33"/>
        <v>0.75</v>
      </c>
    </row>
    <row r="65" spans="1:16" x14ac:dyDescent="0.3">
      <c r="A65" s="127"/>
      <c r="B65" s="129" t="s">
        <v>65</v>
      </c>
      <c r="C65" s="130"/>
      <c r="D65" s="130"/>
      <c r="E65" s="130"/>
      <c r="F65" s="130"/>
      <c r="G65" s="130"/>
      <c r="H65" s="130"/>
      <c r="I65" s="130"/>
      <c r="J65" s="130"/>
      <c r="K65" s="130"/>
      <c r="L65" s="130"/>
      <c r="M65" s="130"/>
      <c r="N65" s="130"/>
      <c r="O65" s="130"/>
      <c r="P65" s="131"/>
    </row>
    <row r="66" spans="1:16" x14ac:dyDescent="0.3">
      <c r="A66" s="127"/>
      <c r="B66" s="76" t="s">
        <v>114</v>
      </c>
      <c r="C66" s="5"/>
      <c r="D66" s="5" t="s">
        <v>0</v>
      </c>
      <c r="E66" s="48"/>
      <c r="F66" s="49"/>
      <c r="G66" s="58" t="str">
        <f t="shared" ref="G66:G69" si="34">IF(AND(I66="Y",J66="Y",K66="Y",L66="Y",M66="Y",N66="Y",O66="Y",P66="Y"),"YES","NO")</f>
        <v>NO</v>
      </c>
      <c r="H66" s="40"/>
      <c r="I66" s="66" t="s">
        <v>151</v>
      </c>
      <c r="J66" s="66" t="s">
        <v>151</v>
      </c>
      <c r="K66" s="68" t="s">
        <v>150</v>
      </c>
      <c r="L66" s="66" t="s">
        <v>151</v>
      </c>
      <c r="M66" s="66" t="s">
        <v>151</v>
      </c>
      <c r="N66" s="66" t="s">
        <v>151</v>
      </c>
      <c r="O66" s="68" t="s">
        <v>150</v>
      </c>
      <c r="P66" s="93" t="s">
        <v>151</v>
      </c>
    </row>
    <row r="67" spans="1:16" ht="26.4" x14ac:dyDescent="0.3">
      <c r="A67" s="127"/>
      <c r="B67" s="76" t="s">
        <v>115</v>
      </c>
      <c r="C67" s="5"/>
      <c r="D67" s="5" t="s">
        <v>0</v>
      </c>
      <c r="E67" s="48"/>
      <c r="F67" s="49"/>
      <c r="G67" s="58" t="str">
        <f t="shared" si="34"/>
        <v>NO</v>
      </c>
      <c r="H67" s="49"/>
      <c r="I67" s="68" t="s">
        <v>150</v>
      </c>
      <c r="J67" s="68" t="s">
        <v>150</v>
      </c>
      <c r="K67" s="68" t="s">
        <v>150</v>
      </c>
      <c r="L67" s="66" t="s">
        <v>151</v>
      </c>
      <c r="M67" s="66" t="s">
        <v>151</v>
      </c>
      <c r="N67" s="68" t="s">
        <v>150</v>
      </c>
      <c r="O67" s="66" t="s">
        <v>151</v>
      </c>
      <c r="P67" s="93" t="s">
        <v>151</v>
      </c>
    </row>
    <row r="68" spans="1:16" x14ac:dyDescent="0.3">
      <c r="A68" s="127"/>
      <c r="B68" s="76" t="s">
        <v>116</v>
      </c>
      <c r="C68" s="5"/>
      <c r="D68" s="5" t="s">
        <v>0</v>
      </c>
      <c r="E68" s="5"/>
      <c r="F68" s="49"/>
      <c r="G68" s="58" t="str">
        <f t="shared" si="34"/>
        <v>NO</v>
      </c>
      <c r="H68" s="40"/>
      <c r="I68" s="68" t="s">
        <v>150</v>
      </c>
      <c r="J68" s="66" t="s">
        <v>151</v>
      </c>
      <c r="K68" s="66" t="s">
        <v>151</v>
      </c>
      <c r="L68" s="68" t="s">
        <v>150</v>
      </c>
      <c r="M68" s="66" t="s">
        <v>151</v>
      </c>
      <c r="N68" s="66" t="s">
        <v>151</v>
      </c>
      <c r="O68" s="66" t="s">
        <v>151</v>
      </c>
      <c r="P68" s="93" t="s">
        <v>151</v>
      </c>
    </row>
    <row r="69" spans="1:16" ht="15" thickBot="1" x14ac:dyDescent="0.35">
      <c r="A69" s="127"/>
      <c r="B69" s="77" t="s">
        <v>117</v>
      </c>
      <c r="C69" s="5"/>
      <c r="D69" s="5" t="s">
        <v>0</v>
      </c>
      <c r="E69" s="8"/>
      <c r="F69" s="49"/>
      <c r="G69" s="58" t="str">
        <f t="shared" si="34"/>
        <v>NO</v>
      </c>
      <c r="H69" s="40"/>
      <c r="I69" s="66" t="s">
        <v>151</v>
      </c>
      <c r="J69" s="66" t="s">
        <v>151</v>
      </c>
      <c r="K69" s="66" t="s">
        <v>151</v>
      </c>
      <c r="L69" s="66" t="s">
        <v>151</v>
      </c>
      <c r="M69" s="66" t="s">
        <v>150</v>
      </c>
      <c r="N69" s="68" t="s">
        <v>150</v>
      </c>
      <c r="O69" s="66" t="s">
        <v>151</v>
      </c>
      <c r="P69" s="93" t="s">
        <v>151</v>
      </c>
    </row>
    <row r="70" spans="1:16" ht="15" thickBot="1" x14ac:dyDescent="0.35">
      <c r="A70" s="128"/>
      <c r="B70" s="82" t="s">
        <v>154</v>
      </c>
      <c r="C70" s="60"/>
      <c r="D70" s="53"/>
      <c r="E70" s="61"/>
      <c r="F70" s="53"/>
      <c r="G70" s="57">
        <f>(COUNTIF(G66:G69,"YES"))/4</f>
        <v>0</v>
      </c>
      <c r="H70" s="55"/>
      <c r="I70" s="99">
        <f>(COUNTIF(I66:I69,"Y"))/COUNTA(I66:I69)</f>
        <v>0.5</v>
      </c>
      <c r="J70" s="100">
        <f t="shared" ref="J70:P70" si="35">(COUNTIF(J66:J69,"Y"))/COUNTA(J66:J69)</f>
        <v>0.25</v>
      </c>
      <c r="K70" s="100">
        <f t="shared" si="35"/>
        <v>0.5</v>
      </c>
      <c r="L70" s="100">
        <f t="shared" si="35"/>
        <v>0.25</v>
      </c>
      <c r="M70" s="100">
        <f t="shared" si="35"/>
        <v>0.25</v>
      </c>
      <c r="N70" s="100">
        <f t="shared" si="35"/>
        <v>0.5</v>
      </c>
      <c r="O70" s="100">
        <f t="shared" si="35"/>
        <v>0.25</v>
      </c>
      <c r="P70" s="101">
        <f t="shared" si="35"/>
        <v>0</v>
      </c>
    </row>
    <row r="71" spans="1:16" ht="10.199999999999999" customHeight="1" x14ac:dyDescent="0.3">
      <c r="A71" s="9"/>
      <c r="B71" s="35"/>
      <c r="C71" s="36"/>
      <c r="D71" s="49"/>
      <c r="E71" s="49"/>
      <c r="F71" s="49"/>
      <c r="G71" s="32"/>
      <c r="H71" s="32"/>
      <c r="I71" s="49"/>
      <c r="J71" s="49"/>
      <c r="K71" s="49"/>
      <c r="L71" s="49"/>
      <c r="M71" s="49"/>
      <c r="N71" s="49"/>
      <c r="O71" s="49"/>
      <c r="P71" s="96"/>
    </row>
    <row r="72" spans="1:16" x14ac:dyDescent="0.3">
      <c r="A72" s="114" t="s">
        <v>4</v>
      </c>
      <c r="B72" s="117" t="s">
        <v>130</v>
      </c>
      <c r="C72" s="118"/>
      <c r="D72" s="118"/>
      <c r="E72" s="118"/>
      <c r="F72" s="118"/>
      <c r="G72" s="118"/>
      <c r="H72" s="118"/>
      <c r="I72" s="118"/>
      <c r="J72" s="118"/>
      <c r="K72" s="118"/>
      <c r="L72" s="118"/>
      <c r="M72" s="118"/>
      <c r="N72" s="118"/>
      <c r="O72" s="118"/>
      <c r="P72" s="119"/>
    </row>
    <row r="73" spans="1:16" x14ac:dyDescent="0.3">
      <c r="A73" s="115"/>
      <c r="B73" s="74" t="s">
        <v>59</v>
      </c>
      <c r="C73" s="5"/>
      <c r="D73" s="5" t="s">
        <v>0</v>
      </c>
      <c r="E73" s="48"/>
      <c r="F73" s="49"/>
      <c r="G73" s="59" t="str">
        <f t="shared" ref="G73:G78" si="36">IF(AND(I73="Y",J73="Y",K73="Y",L73="Y",M73="Y",N73="Y",O73="Y",P73="Y"),"YES","NO")</f>
        <v>NO</v>
      </c>
      <c r="H73" s="40"/>
      <c r="I73" s="66" t="s">
        <v>151</v>
      </c>
      <c r="J73" s="66" t="s">
        <v>151</v>
      </c>
      <c r="K73" s="66" t="s">
        <v>151</v>
      </c>
      <c r="L73" s="66" t="s">
        <v>151</v>
      </c>
      <c r="M73" s="66" t="s">
        <v>151</v>
      </c>
      <c r="N73" s="66" t="s">
        <v>151</v>
      </c>
      <c r="O73" s="66" t="s">
        <v>151</v>
      </c>
      <c r="P73" s="93" t="s">
        <v>151</v>
      </c>
    </row>
    <row r="74" spans="1:16" x14ac:dyDescent="0.3">
      <c r="A74" s="115"/>
      <c r="B74" s="74" t="s">
        <v>60</v>
      </c>
      <c r="C74" s="5"/>
      <c r="D74" s="5" t="s">
        <v>0</v>
      </c>
      <c r="E74" s="48"/>
      <c r="F74" s="49"/>
      <c r="G74" s="59" t="str">
        <f t="shared" si="36"/>
        <v>NO</v>
      </c>
      <c r="H74" s="40"/>
      <c r="I74" s="66" t="s">
        <v>151</v>
      </c>
      <c r="J74" s="66" t="s">
        <v>151</v>
      </c>
      <c r="K74" s="66" t="s">
        <v>151</v>
      </c>
      <c r="L74" s="66" t="s">
        <v>151</v>
      </c>
      <c r="M74" s="66" t="s">
        <v>151</v>
      </c>
      <c r="N74" s="66" t="s">
        <v>151</v>
      </c>
      <c r="O74" s="66" t="s">
        <v>151</v>
      </c>
      <c r="P74" s="93" t="s">
        <v>151</v>
      </c>
    </row>
    <row r="75" spans="1:16" ht="26.4" x14ac:dyDescent="0.3">
      <c r="A75" s="115"/>
      <c r="B75" s="74" t="s">
        <v>61</v>
      </c>
      <c r="C75" s="5" t="s">
        <v>0</v>
      </c>
      <c r="D75" s="48"/>
      <c r="E75" s="48"/>
      <c r="F75" s="49"/>
      <c r="G75" s="59" t="str">
        <f t="shared" si="36"/>
        <v>NO</v>
      </c>
      <c r="H75" s="40"/>
      <c r="I75" s="68" t="s">
        <v>150</v>
      </c>
      <c r="J75" s="68" t="s">
        <v>150</v>
      </c>
      <c r="K75" s="68" t="s">
        <v>150</v>
      </c>
      <c r="L75" s="68" t="s">
        <v>150</v>
      </c>
      <c r="M75" s="68" t="s">
        <v>150</v>
      </c>
      <c r="N75" s="66" t="s">
        <v>151</v>
      </c>
      <c r="O75" s="66" t="s">
        <v>151</v>
      </c>
      <c r="P75" s="94" t="s">
        <v>150</v>
      </c>
    </row>
    <row r="76" spans="1:16" x14ac:dyDescent="0.3">
      <c r="A76" s="115"/>
      <c r="B76" s="74" t="s">
        <v>62</v>
      </c>
      <c r="C76" s="5"/>
      <c r="D76" s="5" t="s">
        <v>0</v>
      </c>
      <c r="E76" s="48"/>
      <c r="F76" s="49"/>
      <c r="G76" s="59" t="str">
        <f t="shared" si="36"/>
        <v>YES</v>
      </c>
      <c r="H76" s="40"/>
      <c r="I76" s="68" t="s">
        <v>150</v>
      </c>
      <c r="J76" s="68" t="s">
        <v>150</v>
      </c>
      <c r="K76" s="68" t="s">
        <v>150</v>
      </c>
      <c r="L76" s="68" t="s">
        <v>150</v>
      </c>
      <c r="M76" s="68" t="s">
        <v>150</v>
      </c>
      <c r="N76" s="68" t="s">
        <v>150</v>
      </c>
      <c r="O76" s="68" t="s">
        <v>150</v>
      </c>
      <c r="P76" s="94" t="s">
        <v>150</v>
      </c>
    </row>
    <row r="77" spans="1:16" ht="26.4" x14ac:dyDescent="0.3">
      <c r="A77" s="115"/>
      <c r="B77" s="74" t="s">
        <v>167</v>
      </c>
      <c r="C77" s="5"/>
      <c r="D77" s="5" t="s">
        <v>0</v>
      </c>
      <c r="E77" s="48"/>
      <c r="F77" s="49"/>
      <c r="G77" s="59" t="str">
        <f t="shared" si="36"/>
        <v>NO</v>
      </c>
      <c r="H77" s="40"/>
      <c r="I77" s="66" t="s">
        <v>151</v>
      </c>
      <c r="J77" s="66" t="s">
        <v>151</v>
      </c>
      <c r="K77" s="66" t="s">
        <v>151</v>
      </c>
      <c r="L77" s="66" t="s">
        <v>151</v>
      </c>
      <c r="M77" s="66" t="s">
        <v>151</v>
      </c>
      <c r="N77" s="66" t="s">
        <v>151</v>
      </c>
      <c r="O77" s="66" t="s">
        <v>151</v>
      </c>
      <c r="P77" s="93" t="s">
        <v>151</v>
      </c>
    </row>
    <row r="78" spans="1:16" ht="15" thickBot="1" x14ac:dyDescent="0.35">
      <c r="A78" s="115"/>
      <c r="B78" s="74" t="s">
        <v>63</v>
      </c>
      <c r="C78" s="5"/>
      <c r="D78" s="5" t="s">
        <v>0</v>
      </c>
      <c r="E78" s="48"/>
      <c r="F78" s="49"/>
      <c r="G78" s="59" t="str">
        <f t="shared" si="36"/>
        <v>NO</v>
      </c>
      <c r="H78" s="40"/>
      <c r="I78" s="66" t="s">
        <v>151</v>
      </c>
      <c r="J78" s="66" t="s">
        <v>151</v>
      </c>
      <c r="K78" s="66" t="s">
        <v>151</v>
      </c>
      <c r="L78" s="66" t="s">
        <v>151</v>
      </c>
      <c r="M78" s="66" t="s">
        <v>151</v>
      </c>
      <c r="N78" s="66" t="s">
        <v>151</v>
      </c>
      <c r="O78" s="66" t="s">
        <v>151</v>
      </c>
      <c r="P78" s="93" t="s">
        <v>151</v>
      </c>
    </row>
    <row r="79" spans="1:16" ht="15" thickBot="1" x14ac:dyDescent="0.35">
      <c r="A79" s="115"/>
      <c r="B79" s="83" t="s">
        <v>154</v>
      </c>
      <c r="C79" s="60"/>
      <c r="D79" s="53"/>
      <c r="E79" s="61"/>
      <c r="F79" s="53"/>
      <c r="G79" s="57">
        <f>(COUNTIF(G75:G78,"YES"))/6</f>
        <v>0.16666666666666666</v>
      </c>
      <c r="H79" s="55"/>
      <c r="I79" s="99">
        <f>(COUNTIF(I73:I78,"Y"))/COUNTA(I73:I78)</f>
        <v>0.33333333333333331</v>
      </c>
      <c r="J79" s="100">
        <f t="shared" ref="J79:P79" si="37">(COUNTIF(J73:J78,"Y"))/COUNTA(J73:J78)</f>
        <v>0.33333333333333331</v>
      </c>
      <c r="K79" s="100">
        <f t="shared" si="37"/>
        <v>0.33333333333333331</v>
      </c>
      <c r="L79" s="100">
        <f t="shared" si="37"/>
        <v>0.33333333333333331</v>
      </c>
      <c r="M79" s="100">
        <f t="shared" si="37"/>
        <v>0.33333333333333331</v>
      </c>
      <c r="N79" s="100">
        <f t="shared" si="37"/>
        <v>0.16666666666666666</v>
      </c>
      <c r="O79" s="100">
        <f t="shared" si="37"/>
        <v>0.16666666666666666</v>
      </c>
      <c r="P79" s="101">
        <f t="shared" si="37"/>
        <v>0.33333333333333331</v>
      </c>
    </row>
    <row r="80" spans="1:16" x14ac:dyDescent="0.3">
      <c r="A80" s="115"/>
      <c r="B80" s="117" t="s">
        <v>129</v>
      </c>
      <c r="C80" s="118"/>
      <c r="D80" s="118"/>
      <c r="E80" s="118"/>
      <c r="F80" s="118"/>
      <c r="G80" s="118"/>
      <c r="H80" s="118"/>
      <c r="I80" s="118"/>
      <c r="J80" s="118"/>
      <c r="K80" s="118"/>
      <c r="L80" s="118"/>
      <c r="M80" s="118"/>
      <c r="N80" s="118"/>
      <c r="O80" s="118"/>
      <c r="P80" s="119"/>
    </row>
    <row r="81" spans="1:16" ht="17.399999999999999" customHeight="1" x14ac:dyDescent="0.3">
      <c r="A81" s="115"/>
      <c r="B81" s="74" t="s">
        <v>78</v>
      </c>
      <c r="C81" s="5"/>
      <c r="D81" s="5" t="s">
        <v>0</v>
      </c>
      <c r="E81" s="48"/>
      <c r="F81" s="49"/>
      <c r="G81" s="58" t="str">
        <f t="shared" ref="G81:G88" si="38">IF(AND(I81="Y",J81="Y",K81="Y",L81="Y",M81="Y",N81="Y",O81="Y",P81="Y"),"YES","NO")</f>
        <v>NO</v>
      </c>
      <c r="H81" s="40"/>
      <c r="I81" s="66" t="s">
        <v>151</v>
      </c>
      <c r="J81" s="66" t="s">
        <v>151</v>
      </c>
      <c r="K81" s="66" t="s">
        <v>151</v>
      </c>
      <c r="L81" s="66" t="s">
        <v>151</v>
      </c>
      <c r="M81" s="66" t="s">
        <v>151</v>
      </c>
      <c r="N81" s="66" t="s">
        <v>151</v>
      </c>
      <c r="O81" s="66" t="s">
        <v>151</v>
      </c>
      <c r="P81" s="93" t="s">
        <v>151</v>
      </c>
    </row>
    <row r="82" spans="1:16" x14ac:dyDescent="0.3">
      <c r="A82" s="115"/>
      <c r="B82" s="74" t="s">
        <v>79</v>
      </c>
      <c r="C82" s="5"/>
      <c r="D82" s="5" t="s">
        <v>0</v>
      </c>
      <c r="E82" s="48"/>
      <c r="F82" s="49"/>
      <c r="G82" s="58" t="str">
        <f t="shared" si="38"/>
        <v>NO</v>
      </c>
      <c r="H82" s="40"/>
      <c r="I82" s="66" t="s">
        <v>151</v>
      </c>
      <c r="J82" s="66" t="s">
        <v>151</v>
      </c>
      <c r="K82" s="66" t="s">
        <v>151</v>
      </c>
      <c r="L82" s="66" t="s">
        <v>151</v>
      </c>
      <c r="M82" s="66" t="s">
        <v>151</v>
      </c>
      <c r="N82" s="66" t="s">
        <v>151</v>
      </c>
      <c r="O82" s="66" t="s">
        <v>151</v>
      </c>
      <c r="P82" s="93" t="s">
        <v>151</v>
      </c>
    </row>
    <row r="83" spans="1:16" ht="26.4" x14ac:dyDescent="0.3">
      <c r="A83" s="115"/>
      <c r="B83" s="74" t="s">
        <v>80</v>
      </c>
      <c r="C83" s="5"/>
      <c r="D83" s="5" t="s">
        <v>0</v>
      </c>
      <c r="E83" s="48"/>
      <c r="F83" s="49"/>
      <c r="G83" s="58" t="str">
        <f t="shared" si="38"/>
        <v>NO</v>
      </c>
      <c r="H83" s="40"/>
      <c r="I83" s="66" t="s">
        <v>151</v>
      </c>
      <c r="J83" s="66" t="s">
        <v>151</v>
      </c>
      <c r="K83" s="66" t="s">
        <v>151</v>
      </c>
      <c r="L83" s="66" t="s">
        <v>151</v>
      </c>
      <c r="M83" s="66" t="s">
        <v>151</v>
      </c>
      <c r="N83" s="66" t="s">
        <v>151</v>
      </c>
      <c r="O83" s="66" t="s">
        <v>151</v>
      </c>
      <c r="P83" s="93" t="s">
        <v>151</v>
      </c>
    </row>
    <row r="84" spans="1:16" x14ac:dyDescent="0.3">
      <c r="A84" s="115"/>
      <c r="B84" s="74" t="s">
        <v>81</v>
      </c>
      <c r="C84" s="5"/>
      <c r="D84" s="5" t="s">
        <v>0</v>
      </c>
      <c r="E84" s="48"/>
      <c r="F84" s="49"/>
      <c r="G84" s="58" t="str">
        <f t="shared" si="38"/>
        <v>NO</v>
      </c>
      <c r="H84" s="40"/>
      <c r="I84" s="66" t="s">
        <v>151</v>
      </c>
      <c r="J84" s="66" t="s">
        <v>151</v>
      </c>
      <c r="K84" s="66" t="s">
        <v>151</v>
      </c>
      <c r="L84" s="66" t="s">
        <v>151</v>
      </c>
      <c r="M84" s="66" t="s">
        <v>151</v>
      </c>
      <c r="N84" s="66" t="s">
        <v>151</v>
      </c>
      <c r="O84" s="66" t="s">
        <v>151</v>
      </c>
      <c r="P84" s="93" t="s">
        <v>151</v>
      </c>
    </row>
    <row r="85" spans="1:16" ht="17.399999999999999" customHeight="1" x14ac:dyDescent="0.3">
      <c r="A85" s="115"/>
      <c r="B85" s="74" t="s">
        <v>82</v>
      </c>
      <c r="C85" s="5"/>
      <c r="D85" s="5" t="s">
        <v>0</v>
      </c>
      <c r="E85" s="48"/>
      <c r="F85" s="49"/>
      <c r="G85" s="58" t="str">
        <f t="shared" si="38"/>
        <v>NO</v>
      </c>
      <c r="H85" s="40"/>
      <c r="I85" s="66" t="s">
        <v>151</v>
      </c>
      <c r="J85" s="66" t="s">
        <v>151</v>
      </c>
      <c r="K85" s="66" t="s">
        <v>151</v>
      </c>
      <c r="L85" s="66" t="s">
        <v>151</v>
      </c>
      <c r="M85" s="66" t="s">
        <v>151</v>
      </c>
      <c r="N85" s="66" t="s">
        <v>151</v>
      </c>
      <c r="O85" s="66" t="s">
        <v>151</v>
      </c>
      <c r="P85" s="93" t="s">
        <v>151</v>
      </c>
    </row>
    <row r="86" spans="1:16" x14ac:dyDescent="0.3">
      <c r="A86" s="115"/>
      <c r="B86" s="74" t="s">
        <v>83</v>
      </c>
      <c r="C86" s="5"/>
      <c r="D86" s="5" t="s">
        <v>0</v>
      </c>
      <c r="E86" s="48"/>
      <c r="F86" s="49"/>
      <c r="G86" s="58" t="str">
        <f t="shared" si="38"/>
        <v>NO</v>
      </c>
      <c r="H86" s="40"/>
      <c r="I86" s="66" t="s">
        <v>151</v>
      </c>
      <c r="J86" s="66" t="s">
        <v>151</v>
      </c>
      <c r="K86" s="66" t="s">
        <v>151</v>
      </c>
      <c r="L86" s="66" t="s">
        <v>151</v>
      </c>
      <c r="M86" s="66" t="s">
        <v>151</v>
      </c>
      <c r="N86" s="66" t="s">
        <v>151</v>
      </c>
      <c r="O86" s="66" t="s">
        <v>151</v>
      </c>
      <c r="P86" s="93" t="s">
        <v>151</v>
      </c>
    </row>
    <row r="87" spans="1:16" ht="39.6" x14ac:dyDescent="0.3">
      <c r="A87" s="115"/>
      <c r="B87" s="74" t="s">
        <v>84</v>
      </c>
      <c r="C87" s="5"/>
      <c r="D87" s="5" t="s">
        <v>0</v>
      </c>
      <c r="E87" s="48"/>
      <c r="F87" s="49"/>
      <c r="G87" s="58" t="str">
        <f t="shared" si="38"/>
        <v>NO</v>
      </c>
      <c r="H87" s="40"/>
      <c r="I87" s="66" t="s">
        <v>151</v>
      </c>
      <c r="J87" s="66" t="s">
        <v>151</v>
      </c>
      <c r="K87" s="66" t="s">
        <v>151</v>
      </c>
      <c r="L87" s="66" t="s">
        <v>151</v>
      </c>
      <c r="M87" s="66" t="s">
        <v>151</v>
      </c>
      <c r="N87" s="66" t="s">
        <v>151</v>
      </c>
      <c r="O87" s="66" t="s">
        <v>151</v>
      </c>
      <c r="P87" s="93" t="s">
        <v>151</v>
      </c>
    </row>
    <row r="88" spans="1:16" ht="15" thickBot="1" x14ac:dyDescent="0.35">
      <c r="A88" s="115"/>
      <c r="B88" s="74" t="s">
        <v>85</v>
      </c>
      <c r="C88" s="5" t="s">
        <v>0</v>
      </c>
      <c r="E88" s="48"/>
      <c r="F88" s="49"/>
      <c r="G88" s="58" t="str">
        <f t="shared" si="38"/>
        <v>NO</v>
      </c>
      <c r="H88" s="40"/>
      <c r="I88" s="66" t="s">
        <v>151</v>
      </c>
      <c r="J88" s="66" t="s">
        <v>151</v>
      </c>
      <c r="K88" s="68" t="s">
        <v>150</v>
      </c>
      <c r="L88" s="66" t="s">
        <v>151</v>
      </c>
      <c r="M88" s="68" t="s">
        <v>150</v>
      </c>
      <c r="N88" s="66" t="s">
        <v>151</v>
      </c>
      <c r="O88" s="66" t="s">
        <v>151</v>
      </c>
      <c r="P88" s="94" t="s">
        <v>150</v>
      </c>
    </row>
    <row r="89" spans="1:16" ht="15" thickBot="1" x14ac:dyDescent="0.35">
      <c r="A89" s="115"/>
      <c r="B89" s="83" t="s">
        <v>154</v>
      </c>
      <c r="C89" s="60"/>
      <c r="D89" s="53"/>
      <c r="E89" s="61"/>
      <c r="F89" s="53"/>
      <c r="G89" s="57">
        <f>(COUNTIF(G85:G88,"YES"))/8</f>
        <v>0</v>
      </c>
      <c r="H89" s="55"/>
      <c r="I89" s="99">
        <f>(COUNTIF(I81:I88,"Y"))/COUNTA(I81:I88)</f>
        <v>0</v>
      </c>
      <c r="J89" s="100">
        <f t="shared" ref="J89:P89" si="39">(COUNTIF(J81:J88,"Y"))/COUNTA(J81:J88)</f>
        <v>0</v>
      </c>
      <c r="K89" s="100">
        <f t="shared" si="39"/>
        <v>0.125</v>
      </c>
      <c r="L89" s="100">
        <f t="shared" si="39"/>
        <v>0</v>
      </c>
      <c r="M89" s="100">
        <f t="shared" si="39"/>
        <v>0.125</v>
      </c>
      <c r="N89" s="100">
        <f t="shared" si="39"/>
        <v>0</v>
      </c>
      <c r="O89" s="100">
        <f t="shared" si="39"/>
        <v>0</v>
      </c>
      <c r="P89" s="101">
        <f t="shared" si="39"/>
        <v>0.125</v>
      </c>
    </row>
    <row r="90" spans="1:16" x14ac:dyDescent="0.3">
      <c r="A90" s="115"/>
      <c r="B90" s="117" t="s">
        <v>67</v>
      </c>
      <c r="C90" s="118"/>
      <c r="D90" s="118"/>
      <c r="E90" s="118"/>
      <c r="F90" s="118"/>
      <c r="G90" s="118"/>
      <c r="H90" s="118"/>
      <c r="I90" s="118"/>
      <c r="J90" s="118"/>
      <c r="K90" s="118"/>
      <c r="L90" s="118"/>
      <c r="M90" s="118"/>
      <c r="N90" s="118"/>
      <c r="O90" s="118"/>
      <c r="P90" s="119"/>
    </row>
    <row r="91" spans="1:16" ht="26.4" x14ac:dyDescent="0.3">
      <c r="A91" s="115"/>
      <c r="B91" s="74" t="s">
        <v>95</v>
      </c>
      <c r="C91" s="5" t="s">
        <v>0</v>
      </c>
      <c r="E91" s="48"/>
      <c r="F91" s="49"/>
      <c r="G91" s="58" t="str">
        <f t="shared" ref="G91:G95" si="40">IF(AND(I91="Y",J91="Y",K91="Y",L91="Y",M91="Y",N91="Y",O91="Y",P91="Y"),"YES","NO")</f>
        <v>NO</v>
      </c>
      <c r="H91" s="40"/>
      <c r="I91" s="68" t="s">
        <v>150</v>
      </c>
      <c r="J91" s="68" t="s">
        <v>150</v>
      </c>
      <c r="K91" s="68" t="s">
        <v>150</v>
      </c>
      <c r="L91" s="66" t="s">
        <v>151</v>
      </c>
      <c r="M91" s="68" t="s">
        <v>150</v>
      </c>
      <c r="N91" s="66" t="s">
        <v>151</v>
      </c>
      <c r="O91" s="66" t="s">
        <v>151</v>
      </c>
      <c r="P91" s="94" t="s">
        <v>150</v>
      </c>
    </row>
    <row r="92" spans="1:16" ht="39.6" x14ac:dyDescent="0.3">
      <c r="A92" s="115"/>
      <c r="B92" s="74" t="s">
        <v>96</v>
      </c>
      <c r="C92" s="5"/>
      <c r="D92" s="5" t="s">
        <v>0</v>
      </c>
      <c r="E92" s="48"/>
      <c r="F92" s="49"/>
      <c r="G92" s="58" t="str">
        <f t="shared" si="40"/>
        <v>NO</v>
      </c>
      <c r="H92" s="40"/>
      <c r="I92" s="68" t="s">
        <v>150</v>
      </c>
      <c r="J92" s="68" t="s">
        <v>150</v>
      </c>
      <c r="K92" s="68" t="s">
        <v>150</v>
      </c>
      <c r="L92" s="66" t="s">
        <v>151</v>
      </c>
      <c r="M92" s="66" t="s">
        <v>151</v>
      </c>
      <c r="N92" s="66" t="s">
        <v>151</v>
      </c>
      <c r="O92" s="66" t="s">
        <v>151</v>
      </c>
      <c r="P92" s="93" t="s">
        <v>151</v>
      </c>
    </row>
    <row r="93" spans="1:16" ht="26.4" x14ac:dyDescent="0.3">
      <c r="A93" s="115"/>
      <c r="B93" s="74" t="s">
        <v>97</v>
      </c>
      <c r="C93" s="5"/>
      <c r="D93" s="5" t="s">
        <v>0</v>
      </c>
      <c r="E93" s="48"/>
      <c r="F93" s="49"/>
      <c r="G93" s="58" t="str">
        <f t="shared" si="40"/>
        <v>NO</v>
      </c>
      <c r="H93" s="40"/>
      <c r="I93" s="66" t="s">
        <v>151</v>
      </c>
      <c r="J93" s="66" t="s">
        <v>151</v>
      </c>
      <c r="K93" s="66" t="s">
        <v>151</v>
      </c>
      <c r="L93" s="66" t="s">
        <v>151</v>
      </c>
      <c r="M93" s="66" t="s">
        <v>151</v>
      </c>
      <c r="N93" s="66" t="s">
        <v>151</v>
      </c>
      <c r="O93" s="66" t="s">
        <v>151</v>
      </c>
      <c r="P93" s="93" t="s">
        <v>151</v>
      </c>
    </row>
    <row r="94" spans="1:16" ht="26.4" x14ac:dyDescent="0.3">
      <c r="A94" s="115"/>
      <c r="B94" s="74" t="s">
        <v>98</v>
      </c>
      <c r="C94" s="5"/>
      <c r="D94" s="5" t="s">
        <v>0</v>
      </c>
      <c r="E94" s="48"/>
      <c r="F94" s="49"/>
      <c r="G94" s="58" t="str">
        <f t="shared" si="40"/>
        <v>NO</v>
      </c>
      <c r="H94" s="40"/>
      <c r="I94" s="66" t="s">
        <v>151</v>
      </c>
      <c r="J94" s="66" t="s">
        <v>151</v>
      </c>
      <c r="K94" s="66" t="s">
        <v>151</v>
      </c>
      <c r="L94" s="66" t="s">
        <v>151</v>
      </c>
      <c r="M94" s="66" t="s">
        <v>151</v>
      </c>
      <c r="N94" s="66" t="s">
        <v>151</v>
      </c>
      <c r="O94" s="66" t="s">
        <v>151</v>
      </c>
      <c r="P94" s="93" t="s">
        <v>151</v>
      </c>
    </row>
    <row r="95" spans="1:16" ht="27" thickBot="1" x14ac:dyDescent="0.35">
      <c r="A95" s="115"/>
      <c r="B95" s="74" t="s">
        <v>99</v>
      </c>
      <c r="C95" s="5" t="s">
        <v>0</v>
      </c>
      <c r="E95" s="48"/>
      <c r="F95" s="49"/>
      <c r="G95" s="58" t="str">
        <f t="shared" si="40"/>
        <v>NO</v>
      </c>
      <c r="H95" s="40"/>
      <c r="I95" s="68" t="s">
        <v>150</v>
      </c>
      <c r="J95" s="68" t="s">
        <v>150</v>
      </c>
      <c r="K95" s="68" t="s">
        <v>150</v>
      </c>
      <c r="L95" s="66" t="s">
        <v>151</v>
      </c>
      <c r="M95" s="66" t="s">
        <v>151</v>
      </c>
      <c r="N95" s="66" t="s">
        <v>151</v>
      </c>
      <c r="O95" s="66" t="s">
        <v>151</v>
      </c>
      <c r="P95" s="93" t="s">
        <v>151</v>
      </c>
    </row>
    <row r="96" spans="1:16" ht="15" thickBot="1" x14ac:dyDescent="0.35">
      <c r="A96" s="115"/>
      <c r="B96" s="83" t="s">
        <v>154</v>
      </c>
      <c r="C96" s="60"/>
      <c r="D96" s="53"/>
      <c r="E96" s="61"/>
      <c r="F96" s="53"/>
      <c r="G96" s="57">
        <f>(COUNTIF(G92:G95,"YES"))/5</f>
        <v>0</v>
      </c>
      <c r="H96" s="55"/>
      <c r="I96" s="99">
        <f>(COUNTIF(I91:I95,"Y"))/COUNTA(I91:I95)</f>
        <v>0.6</v>
      </c>
      <c r="J96" s="100">
        <f t="shared" ref="J96:P96" si="41">(COUNTIF(J91:J95,"Y"))/COUNTA(J91:J95)</f>
        <v>0.6</v>
      </c>
      <c r="K96" s="100">
        <f t="shared" si="41"/>
        <v>0.6</v>
      </c>
      <c r="L96" s="100">
        <f t="shared" si="41"/>
        <v>0</v>
      </c>
      <c r="M96" s="100">
        <f t="shared" si="41"/>
        <v>0.2</v>
      </c>
      <c r="N96" s="100">
        <f t="shared" si="41"/>
        <v>0</v>
      </c>
      <c r="O96" s="100">
        <f t="shared" si="41"/>
        <v>0</v>
      </c>
      <c r="P96" s="101">
        <f t="shared" si="41"/>
        <v>0.2</v>
      </c>
    </row>
    <row r="97" spans="1:16" x14ac:dyDescent="0.3">
      <c r="A97" s="115"/>
      <c r="B97" s="117" t="s">
        <v>66</v>
      </c>
      <c r="C97" s="118"/>
      <c r="D97" s="118"/>
      <c r="E97" s="118"/>
      <c r="F97" s="118"/>
      <c r="G97" s="118"/>
      <c r="H97" s="118"/>
      <c r="I97" s="118"/>
      <c r="J97" s="118"/>
      <c r="K97" s="118"/>
      <c r="L97" s="118"/>
      <c r="M97" s="118"/>
      <c r="N97" s="118"/>
      <c r="O97" s="118"/>
      <c r="P97" s="119"/>
    </row>
    <row r="98" spans="1:16" ht="26.4" x14ac:dyDescent="0.3">
      <c r="A98" s="115"/>
      <c r="B98" s="74" t="s">
        <v>106</v>
      </c>
      <c r="C98" s="5"/>
      <c r="D98" s="5" t="s">
        <v>0</v>
      </c>
      <c r="E98" s="48"/>
      <c r="F98" s="49"/>
      <c r="G98" s="58" t="str">
        <f t="shared" ref="G98:G101" si="42">IF(AND(I98="Y",J98="Y",K98="Y",L98="Y",M98="Y",N98="Y",O98="Y",P98="Y"),"YES","NO")</f>
        <v>NO</v>
      </c>
      <c r="H98" s="40"/>
      <c r="I98" s="66" t="s">
        <v>151</v>
      </c>
      <c r="J98" s="66" t="s">
        <v>151</v>
      </c>
      <c r="K98" s="66" t="s">
        <v>151</v>
      </c>
      <c r="L98" s="66" t="s">
        <v>151</v>
      </c>
      <c r="M98" s="66" t="s">
        <v>151</v>
      </c>
      <c r="N98" s="66" t="s">
        <v>151</v>
      </c>
      <c r="O98" s="66" t="s">
        <v>151</v>
      </c>
      <c r="P98" s="93" t="s">
        <v>151</v>
      </c>
    </row>
    <row r="99" spans="1:16" x14ac:dyDescent="0.3">
      <c r="A99" s="115"/>
      <c r="B99" s="74" t="s">
        <v>107</v>
      </c>
      <c r="C99" s="5" t="s">
        <v>0</v>
      </c>
      <c r="E99" s="48"/>
      <c r="F99" s="49"/>
      <c r="G99" s="58" t="str">
        <f t="shared" si="42"/>
        <v>YES</v>
      </c>
      <c r="H99" s="40"/>
      <c r="I99" s="68" t="s">
        <v>150</v>
      </c>
      <c r="J99" s="68" t="s">
        <v>150</v>
      </c>
      <c r="K99" s="68" t="s">
        <v>150</v>
      </c>
      <c r="L99" s="68" t="s">
        <v>150</v>
      </c>
      <c r="M99" s="68" t="s">
        <v>150</v>
      </c>
      <c r="N99" s="68" t="s">
        <v>150</v>
      </c>
      <c r="O99" s="68" t="s">
        <v>150</v>
      </c>
      <c r="P99" s="94" t="s">
        <v>150</v>
      </c>
    </row>
    <row r="100" spans="1:16" ht="26.4" x14ac:dyDescent="0.3">
      <c r="A100" s="115"/>
      <c r="B100" s="74" t="s">
        <v>108</v>
      </c>
      <c r="C100" s="5"/>
      <c r="D100" s="5" t="s">
        <v>0</v>
      </c>
      <c r="E100" s="48"/>
      <c r="F100" s="49"/>
      <c r="G100" s="58" t="str">
        <f t="shared" si="42"/>
        <v>NO</v>
      </c>
      <c r="H100" s="49"/>
      <c r="I100" s="66" t="s">
        <v>151</v>
      </c>
      <c r="J100" s="66" t="s">
        <v>151</v>
      </c>
      <c r="K100" s="66" t="s">
        <v>151</v>
      </c>
      <c r="L100" s="66" t="s">
        <v>151</v>
      </c>
      <c r="M100" s="68" t="s">
        <v>150</v>
      </c>
      <c r="N100" s="66" t="s">
        <v>151</v>
      </c>
      <c r="O100" s="66" t="s">
        <v>151</v>
      </c>
      <c r="P100" s="93" t="s">
        <v>151</v>
      </c>
    </row>
    <row r="101" spans="1:16" ht="16.2" customHeight="1" thickBot="1" x14ac:dyDescent="0.35">
      <c r="A101" s="115"/>
      <c r="B101" s="75" t="s">
        <v>109</v>
      </c>
      <c r="C101" s="7"/>
      <c r="D101" s="5" t="s">
        <v>0</v>
      </c>
      <c r="E101" s="48"/>
      <c r="F101" s="49"/>
      <c r="G101" s="58" t="str">
        <f t="shared" si="42"/>
        <v>NO</v>
      </c>
      <c r="H101" s="49"/>
      <c r="I101" s="66" t="s">
        <v>151</v>
      </c>
      <c r="J101" s="66" t="s">
        <v>151</v>
      </c>
      <c r="K101" s="66" t="s">
        <v>151</v>
      </c>
      <c r="L101" s="66" t="s">
        <v>151</v>
      </c>
      <c r="M101" s="66" t="s">
        <v>151</v>
      </c>
      <c r="N101" s="66" t="s">
        <v>151</v>
      </c>
      <c r="O101" s="66" t="s">
        <v>151</v>
      </c>
      <c r="P101" s="93" t="s">
        <v>151</v>
      </c>
    </row>
    <row r="102" spans="1:16" ht="16.2" customHeight="1" thickBot="1" x14ac:dyDescent="0.35">
      <c r="A102" s="115"/>
      <c r="B102" s="83" t="s">
        <v>154</v>
      </c>
      <c r="C102" s="60"/>
      <c r="D102" s="53"/>
      <c r="E102" s="61"/>
      <c r="F102" s="53"/>
      <c r="G102" s="57">
        <f>(COUNTIF(G98:G101,"YES"))/4</f>
        <v>0.25</v>
      </c>
      <c r="H102" s="53"/>
      <c r="I102" s="99">
        <f>(COUNTIF(I98:I101,"Y"))/COUNTA(I98:I101)</f>
        <v>0.25</v>
      </c>
      <c r="J102" s="100">
        <f t="shared" ref="J102:P102" si="43">(COUNTIF(J98:J101,"Y"))/COUNTA(J98:J101)</f>
        <v>0.25</v>
      </c>
      <c r="K102" s="100">
        <f t="shared" si="43"/>
        <v>0.25</v>
      </c>
      <c r="L102" s="100">
        <f t="shared" si="43"/>
        <v>0.25</v>
      </c>
      <c r="M102" s="100">
        <f t="shared" si="43"/>
        <v>0.5</v>
      </c>
      <c r="N102" s="100">
        <f t="shared" si="43"/>
        <v>0.25</v>
      </c>
      <c r="O102" s="100">
        <f t="shared" si="43"/>
        <v>0.25</v>
      </c>
      <c r="P102" s="101">
        <f t="shared" si="43"/>
        <v>0.25</v>
      </c>
    </row>
    <row r="103" spans="1:16" x14ac:dyDescent="0.3">
      <c r="A103" s="115"/>
      <c r="B103" s="120" t="s">
        <v>65</v>
      </c>
      <c r="C103" s="121"/>
      <c r="D103" s="121"/>
      <c r="E103" s="121"/>
      <c r="F103" s="121"/>
      <c r="G103" s="121"/>
      <c r="H103" s="121"/>
      <c r="I103" s="121"/>
      <c r="J103" s="121"/>
      <c r="K103" s="121"/>
      <c r="L103" s="121"/>
      <c r="M103" s="121"/>
      <c r="N103" s="121"/>
      <c r="O103" s="121"/>
      <c r="P103" s="122"/>
    </row>
    <row r="104" spans="1:16" ht="39.6" x14ac:dyDescent="0.3">
      <c r="A104" s="115"/>
      <c r="B104" s="74" t="s">
        <v>118</v>
      </c>
      <c r="C104" s="7"/>
      <c r="D104" s="5" t="s">
        <v>0</v>
      </c>
      <c r="E104" s="48"/>
      <c r="F104" s="49"/>
      <c r="G104" s="58" t="str">
        <f t="shared" ref="G104:G110" si="44">IF(AND(I104="Y",J104="Y",K104="Y",L104="Y",M104="Y",N104="Y",O104="Y",P104="Y"),"YES","NO")</f>
        <v>NO</v>
      </c>
      <c r="H104" s="49"/>
      <c r="I104" s="68" t="s">
        <v>150</v>
      </c>
      <c r="J104" s="66" t="s">
        <v>151</v>
      </c>
      <c r="K104" s="68" t="s">
        <v>150</v>
      </c>
      <c r="L104" s="66" t="s">
        <v>151</v>
      </c>
      <c r="M104" s="66" t="s">
        <v>151</v>
      </c>
      <c r="N104" s="66" t="s">
        <v>151</v>
      </c>
      <c r="O104" s="66" t="s">
        <v>151</v>
      </c>
      <c r="P104" s="93" t="s">
        <v>151</v>
      </c>
    </row>
    <row r="105" spans="1:16" x14ac:dyDescent="0.3">
      <c r="A105" s="115"/>
      <c r="B105" s="74" t="s">
        <v>119</v>
      </c>
      <c r="C105" s="7"/>
      <c r="D105" s="5" t="s">
        <v>0</v>
      </c>
      <c r="E105" s="48"/>
      <c r="F105" s="49"/>
      <c r="G105" s="58" t="str">
        <f t="shared" si="44"/>
        <v>NO</v>
      </c>
      <c r="H105" s="49"/>
      <c r="I105" s="66" t="s">
        <v>151</v>
      </c>
      <c r="J105" s="66" t="s">
        <v>151</v>
      </c>
      <c r="K105" s="66" t="s">
        <v>151</v>
      </c>
      <c r="L105" s="66" t="s">
        <v>151</v>
      </c>
      <c r="M105" s="66" t="s">
        <v>151</v>
      </c>
      <c r="N105" s="66" t="s">
        <v>151</v>
      </c>
      <c r="O105" s="66" t="s">
        <v>151</v>
      </c>
      <c r="P105" s="93" t="s">
        <v>151</v>
      </c>
    </row>
    <row r="106" spans="1:16" x14ac:dyDescent="0.3">
      <c r="A106" s="115"/>
      <c r="B106" s="74" t="s">
        <v>120</v>
      </c>
      <c r="C106" s="5" t="s">
        <v>0</v>
      </c>
      <c r="D106" s="5"/>
      <c r="E106" s="48"/>
      <c r="F106" s="49"/>
      <c r="G106" s="58" t="str">
        <f t="shared" si="44"/>
        <v>NO</v>
      </c>
      <c r="H106" s="49"/>
      <c r="I106" s="68" t="s">
        <v>150</v>
      </c>
      <c r="J106" s="68" t="s">
        <v>150</v>
      </c>
      <c r="K106" s="68" t="s">
        <v>150</v>
      </c>
      <c r="L106" s="68" t="s">
        <v>150</v>
      </c>
      <c r="M106" s="68" t="s">
        <v>150</v>
      </c>
      <c r="N106" s="66" t="s">
        <v>151</v>
      </c>
      <c r="O106" s="66" t="s">
        <v>151</v>
      </c>
      <c r="P106" s="93" t="s">
        <v>150</v>
      </c>
    </row>
    <row r="107" spans="1:16" x14ac:dyDescent="0.3">
      <c r="A107" s="115"/>
      <c r="B107" s="74" t="s">
        <v>121</v>
      </c>
      <c r="C107" s="7"/>
      <c r="D107" s="5" t="s">
        <v>0</v>
      </c>
      <c r="E107" s="48"/>
      <c r="F107" s="49"/>
      <c r="G107" s="58" t="str">
        <f t="shared" si="44"/>
        <v>NO</v>
      </c>
      <c r="H107" s="49"/>
      <c r="I107" s="68" t="s">
        <v>150</v>
      </c>
      <c r="J107" s="68" t="s">
        <v>150</v>
      </c>
      <c r="K107" s="66" t="s">
        <v>151</v>
      </c>
      <c r="L107" s="66" t="s">
        <v>151</v>
      </c>
      <c r="M107" s="66" t="s">
        <v>151</v>
      </c>
      <c r="N107" s="68" t="s">
        <v>150</v>
      </c>
      <c r="O107" s="68" t="s">
        <v>150</v>
      </c>
      <c r="P107" s="94" t="s">
        <v>150</v>
      </c>
    </row>
    <row r="108" spans="1:16" x14ac:dyDescent="0.3">
      <c r="A108" s="115"/>
      <c r="B108" s="74" t="s">
        <v>122</v>
      </c>
      <c r="C108" s="5" t="s">
        <v>0</v>
      </c>
      <c r="D108" s="5"/>
      <c r="E108" s="48"/>
      <c r="F108" s="49"/>
      <c r="G108" s="58" t="str">
        <f t="shared" si="44"/>
        <v>YES</v>
      </c>
      <c r="H108" s="40"/>
      <c r="I108" s="68" t="s">
        <v>150</v>
      </c>
      <c r="J108" s="68" t="s">
        <v>150</v>
      </c>
      <c r="K108" s="68" t="s">
        <v>150</v>
      </c>
      <c r="L108" s="68" t="s">
        <v>150</v>
      </c>
      <c r="M108" s="68" t="s">
        <v>150</v>
      </c>
      <c r="N108" s="68" t="s">
        <v>150</v>
      </c>
      <c r="O108" s="68" t="s">
        <v>150</v>
      </c>
      <c r="P108" s="94" t="s">
        <v>150</v>
      </c>
    </row>
    <row r="109" spans="1:16" ht="26.4" x14ac:dyDescent="0.3">
      <c r="A109" s="115"/>
      <c r="B109" s="74" t="s">
        <v>123</v>
      </c>
      <c r="D109" s="5" t="s">
        <v>0</v>
      </c>
      <c r="E109" s="48"/>
      <c r="F109" s="49"/>
      <c r="G109" s="58" t="str">
        <f t="shared" si="44"/>
        <v>NO</v>
      </c>
      <c r="H109" s="40"/>
      <c r="I109" s="66" t="s">
        <v>151</v>
      </c>
      <c r="J109" s="66" t="s">
        <v>151</v>
      </c>
      <c r="K109" s="66" t="s">
        <v>151</v>
      </c>
      <c r="L109" s="66" t="s">
        <v>151</v>
      </c>
      <c r="M109" s="68" t="s">
        <v>150</v>
      </c>
      <c r="N109" s="66" t="s">
        <v>151</v>
      </c>
      <c r="O109" s="66" t="s">
        <v>151</v>
      </c>
      <c r="P109" s="93" t="s">
        <v>151</v>
      </c>
    </row>
    <row r="110" spans="1:16" ht="15" thickBot="1" x14ac:dyDescent="0.35">
      <c r="A110" s="115"/>
      <c r="B110" s="75" t="s">
        <v>124</v>
      </c>
      <c r="C110" s="5"/>
      <c r="D110" s="5" t="s">
        <v>0</v>
      </c>
      <c r="E110" s="48"/>
      <c r="F110" s="49"/>
      <c r="G110" s="58" t="str">
        <f t="shared" si="44"/>
        <v>NO</v>
      </c>
      <c r="H110" s="40"/>
      <c r="I110" s="66" t="s">
        <v>151</v>
      </c>
      <c r="J110" s="66" t="s">
        <v>151</v>
      </c>
      <c r="K110" s="66" t="s">
        <v>151</v>
      </c>
      <c r="L110" s="66" t="s">
        <v>151</v>
      </c>
      <c r="M110" s="66" t="s">
        <v>151</v>
      </c>
      <c r="N110" s="66" t="s">
        <v>151</v>
      </c>
      <c r="O110" s="66" t="s">
        <v>151</v>
      </c>
      <c r="P110" s="93" t="s">
        <v>151</v>
      </c>
    </row>
    <row r="111" spans="1:16" ht="15" thickBot="1" x14ac:dyDescent="0.35">
      <c r="A111" s="116"/>
      <c r="B111" s="83" t="s">
        <v>154</v>
      </c>
      <c r="C111" s="60"/>
      <c r="D111" s="53"/>
      <c r="E111" s="61"/>
      <c r="F111" s="53"/>
      <c r="G111" s="57">
        <f>(COUNTIF(G107:G110,"YES"))/7</f>
        <v>0.14285714285714285</v>
      </c>
      <c r="H111" s="55"/>
      <c r="I111" s="99">
        <f>(COUNTIF(I104:I110,"Y"))/COUNTA(I104:I110)</f>
        <v>0.5714285714285714</v>
      </c>
      <c r="J111" s="100">
        <f t="shared" ref="J111:P111" si="45">(COUNTIF(J104:J110,"Y"))/COUNTA(J104:J110)</f>
        <v>0.42857142857142855</v>
      </c>
      <c r="K111" s="100">
        <f t="shared" si="45"/>
        <v>0.42857142857142855</v>
      </c>
      <c r="L111" s="100">
        <f t="shared" si="45"/>
        <v>0.2857142857142857</v>
      </c>
      <c r="M111" s="100">
        <f t="shared" si="45"/>
        <v>0.42857142857142855</v>
      </c>
      <c r="N111" s="100">
        <f t="shared" si="45"/>
        <v>0.2857142857142857</v>
      </c>
      <c r="O111" s="100">
        <f t="shared" si="45"/>
        <v>0.2857142857142857</v>
      </c>
      <c r="P111" s="101">
        <f t="shared" si="45"/>
        <v>0.42857142857142855</v>
      </c>
    </row>
    <row r="112" spans="1:16" ht="10.199999999999999" customHeight="1" x14ac:dyDescent="0.3">
      <c r="A112" s="34"/>
      <c r="B112" s="35"/>
      <c r="C112" s="36"/>
      <c r="D112" s="49"/>
      <c r="E112" s="49"/>
      <c r="F112" s="49"/>
      <c r="G112" s="32"/>
      <c r="H112" s="32"/>
      <c r="I112" s="49"/>
      <c r="J112" s="49"/>
      <c r="K112" s="49"/>
      <c r="L112" s="49"/>
      <c r="M112" s="49"/>
      <c r="N112" s="49"/>
      <c r="O112" s="49"/>
      <c r="P112" s="96"/>
    </row>
    <row r="113" spans="1:16" x14ac:dyDescent="0.3">
      <c r="A113" s="108" t="s">
        <v>3</v>
      </c>
      <c r="B113" s="111" t="s">
        <v>130</v>
      </c>
      <c r="C113" s="112"/>
      <c r="D113" s="112"/>
      <c r="E113" s="112"/>
      <c r="F113" s="112"/>
      <c r="G113" s="112"/>
      <c r="H113" s="112"/>
      <c r="I113" s="112"/>
      <c r="J113" s="112"/>
      <c r="K113" s="112"/>
      <c r="L113" s="112"/>
      <c r="M113" s="112"/>
      <c r="N113" s="112"/>
      <c r="O113" s="112"/>
      <c r="P113" s="113"/>
    </row>
    <row r="114" spans="1:16" x14ac:dyDescent="0.3">
      <c r="A114" s="109"/>
      <c r="B114" s="71" t="s">
        <v>131</v>
      </c>
      <c r="C114" s="5"/>
      <c r="D114" s="5" t="s">
        <v>0</v>
      </c>
      <c r="E114" s="48"/>
      <c r="F114" s="49"/>
      <c r="G114" s="58" t="s">
        <v>153</v>
      </c>
      <c r="H114" s="39"/>
      <c r="I114" s="68" t="s">
        <v>150</v>
      </c>
      <c r="J114" s="68" t="s">
        <v>150</v>
      </c>
      <c r="K114" s="68" t="s">
        <v>150</v>
      </c>
      <c r="L114" s="68" t="s">
        <v>150</v>
      </c>
      <c r="M114" s="68" t="s">
        <v>150</v>
      </c>
      <c r="N114" s="68" t="s">
        <v>150</v>
      </c>
      <c r="O114" s="68" t="s">
        <v>150</v>
      </c>
      <c r="P114" s="94" t="s">
        <v>150</v>
      </c>
    </row>
    <row r="115" spans="1:16" x14ac:dyDescent="0.3">
      <c r="A115" s="109"/>
      <c r="B115" s="73" t="s">
        <v>132</v>
      </c>
      <c r="C115" s="5"/>
      <c r="D115" s="5" t="s">
        <v>0</v>
      </c>
      <c r="E115" s="48"/>
      <c r="F115" s="49"/>
      <c r="G115" s="58" t="str">
        <f t="shared" ref="G115:G119" si="46">IF(AND(I115="Y",J115="Y",K115="Y",L115="Y",M115="Y",N115="Y",O115="Y",P115="Y"),"YES","NO")</f>
        <v>NO</v>
      </c>
      <c r="H115" s="39"/>
      <c r="I115" s="66" t="s">
        <v>151</v>
      </c>
      <c r="J115" s="66" t="s">
        <v>151</v>
      </c>
      <c r="K115" s="66" t="s">
        <v>151</v>
      </c>
      <c r="L115" s="66" t="s">
        <v>151</v>
      </c>
      <c r="M115" s="68" t="s">
        <v>150</v>
      </c>
      <c r="N115" s="66" t="s">
        <v>151</v>
      </c>
      <c r="O115" s="68" t="s">
        <v>150</v>
      </c>
      <c r="P115" s="93" t="s">
        <v>151</v>
      </c>
    </row>
    <row r="116" spans="1:16" x14ac:dyDescent="0.3">
      <c r="A116" s="109"/>
      <c r="B116" s="71" t="s">
        <v>133</v>
      </c>
      <c r="C116" s="5" t="s">
        <v>0</v>
      </c>
      <c r="D116" s="5"/>
      <c r="E116" s="48"/>
      <c r="F116" s="49"/>
      <c r="G116" s="58" t="str">
        <f t="shared" si="46"/>
        <v>YES</v>
      </c>
      <c r="H116" s="39"/>
      <c r="I116" s="68" t="s">
        <v>150</v>
      </c>
      <c r="J116" s="68" t="s">
        <v>150</v>
      </c>
      <c r="K116" s="68" t="s">
        <v>150</v>
      </c>
      <c r="L116" s="68" t="s">
        <v>150</v>
      </c>
      <c r="M116" s="68" t="s">
        <v>150</v>
      </c>
      <c r="N116" s="68" t="s">
        <v>150</v>
      </c>
      <c r="O116" s="68" t="s">
        <v>150</v>
      </c>
      <c r="P116" s="94" t="s">
        <v>150</v>
      </c>
    </row>
    <row r="117" spans="1:16" ht="26.4" x14ac:dyDescent="0.3">
      <c r="A117" s="109"/>
      <c r="B117" s="71" t="s">
        <v>134</v>
      </c>
      <c r="C117" s="5"/>
      <c r="D117" s="5" t="s">
        <v>0</v>
      </c>
      <c r="E117" s="48"/>
      <c r="F117" s="49"/>
      <c r="G117" s="58" t="str">
        <f t="shared" si="46"/>
        <v>NO</v>
      </c>
      <c r="H117" s="39"/>
      <c r="I117" s="66" t="s">
        <v>151</v>
      </c>
      <c r="J117" s="66" t="s">
        <v>151</v>
      </c>
      <c r="K117" s="68" t="s">
        <v>150</v>
      </c>
      <c r="L117" s="68" t="s">
        <v>150</v>
      </c>
      <c r="M117" s="68" t="s">
        <v>150</v>
      </c>
      <c r="N117" s="66" t="s">
        <v>151</v>
      </c>
      <c r="O117" s="68" t="s">
        <v>150</v>
      </c>
      <c r="P117" s="93" t="s">
        <v>151</v>
      </c>
    </row>
    <row r="118" spans="1:16" x14ac:dyDescent="0.3">
      <c r="A118" s="109"/>
      <c r="B118" s="71" t="s">
        <v>135</v>
      </c>
      <c r="C118" s="5"/>
      <c r="D118" s="5" t="s">
        <v>0</v>
      </c>
      <c r="E118" s="48"/>
      <c r="F118" s="49"/>
      <c r="G118" s="58" t="str">
        <f t="shared" si="46"/>
        <v>NO</v>
      </c>
      <c r="H118" s="39"/>
      <c r="I118" s="66" t="s">
        <v>151</v>
      </c>
      <c r="J118" s="66" t="s">
        <v>151</v>
      </c>
      <c r="K118" s="66" t="s">
        <v>151</v>
      </c>
      <c r="L118" s="66" t="s">
        <v>151</v>
      </c>
      <c r="M118" s="66" t="s">
        <v>151</v>
      </c>
      <c r="N118" s="66" t="s">
        <v>151</v>
      </c>
      <c r="O118" s="66" t="s">
        <v>151</v>
      </c>
      <c r="P118" s="93" t="s">
        <v>151</v>
      </c>
    </row>
    <row r="119" spans="1:16" ht="15" thickBot="1" x14ac:dyDescent="0.35">
      <c r="A119" s="109"/>
      <c r="B119" s="30" t="s">
        <v>136</v>
      </c>
      <c r="C119" s="5" t="s">
        <v>0</v>
      </c>
      <c r="D119" s="5"/>
      <c r="E119" s="48"/>
      <c r="F119" s="49"/>
      <c r="G119" s="58" t="str">
        <f t="shared" si="46"/>
        <v>NO</v>
      </c>
      <c r="H119" s="39"/>
      <c r="I119" s="68" t="s">
        <v>150</v>
      </c>
      <c r="J119" s="68" t="s">
        <v>150</v>
      </c>
      <c r="K119" s="68" t="s">
        <v>150</v>
      </c>
      <c r="L119" s="68" t="s">
        <v>150</v>
      </c>
      <c r="M119" s="68" t="s">
        <v>150</v>
      </c>
      <c r="N119" s="68" t="s">
        <v>150</v>
      </c>
      <c r="O119" s="66" t="s">
        <v>151</v>
      </c>
      <c r="P119" s="94" t="s">
        <v>150</v>
      </c>
    </row>
    <row r="120" spans="1:16" ht="15" thickBot="1" x14ac:dyDescent="0.35">
      <c r="A120" s="109"/>
      <c r="B120" s="84" t="s">
        <v>154</v>
      </c>
      <c r="C120" s="60"/>
      <c r="D120" s="53"/>
      <c r="E120" s="61"/>
      <c r="F120" s="53"/>
      <c r="G120" s="57">
        <f>(COUNTIF(G116:G119,"YES"))/6</f>
        <v>0.16666666666666666</v>
      </c>
      <c r="H120" s="54"/>
      <c r="I120" s="99">
        <f>(COUNTIF(I114:I119,"Y"))/COUNTA(I114:I119)</f>
        <v>0.5</v>
      </c>
      <c r="J120" s="100">
        <f t="shared" ref="J120:P120" si="47">(COUNTIF(J114:J119,"Y"))/COUNTA(J114:J119)</f>
        <v>0.5</v>
      </c>
      <c r="K120" s="100">
        <f t="shared" si="47"/>
        <v>0.66666666666666663</v>
      </c>
      <c r="L120" s="100">
        <f t="shared" si="47"/>
        <v>0.66666666666666663</v>
      </c>
      <c r="M120" s="100">
        <f t="shared" si="47"/>
        <v>0.83333333333333337</v>
      </c>
      <c r="N120" s="100">
        <f t="shared" si="47"/>
        <v>0.5</v>
      </c>
      <c r="O120" s="100">
        <f t="shared" si="47"/>
        <v>0.66666666666666663</v>
      </c>
      <c r="P120" s="101">
        <f t="shared" si="47"/>
        <v>0.5</v>
      </c>
    </row>
    <row r="121" spans="1:16" x14ac:dyDescent="0.3">
      <c r="A121" s="109"/>
      <c r="B121" s="111" t="s">
        <v>129</v>
      </c>
      <c r="C121" s="112"/>
      <c r="D121" s="112"/>
      <c r="E121" s="112"/>
      <c r="F121" s="112"/>
      <c r="G121" s="112"/>
      <c r="H121" s="112"/>
      <c r="I121" s="112"/>
      <c r="J121" s="112"/>
      <c r="K121" s="112"/>
      <c r="L121" s="112"/>
      <c r="M121" s="112"/>
      <c r="N121" s="112"/>
      <c r="O121" s="112"/>
      <c r="P121" s="113"/>
    </row>
    <row r="122" spans="1:16" ht="26.4" x14ac:dyDescent="0.3">
      <c r="A122" s="109"/>
      <c r="B122" s="71" t="s">
        <v>137</v>
      </c>
      <c r="C122" s="5"/>
      <c r="D122" s="5" t="s">
        <v>0</v>
      </c>
      <c r="E122" s="48"/>
      <c r="F122" s="49"/>
      <c r="G122" s="58" t="str">
        <f t="shared" ref="G122:G127" si="48">IF(AND(I122="Y",J122="Y",K122="Y",L122="Y",M122="Y",N122="Y",O122="Y",P122="Y"),"YES","NO")</f>
        <v>NO</v>
      </c>
      <c r="H122" s="39"/>
      <c r="I122" s="68" t="s">
        <v>150</v>
      </c>
      <c r="J122" s="68" t="s">
        <v>150</v>
      </c>
      <c r="K122" s="68" t="s">
        <v>150</v>
      </c>
      <c r="L122" s="68" t="s">
        <v>150</v>
      </c>
      <c r="M122" s="66" t="s">
        <v>151</v>
      </c>
      <c r="N122" s="66" t="s">
        <v>151</v>
      </c>
      <c r="O122" s="66" t="s">
        <v>151</v>
      </c>
      <c r="P122" s="93" t="s">
        <v>151</v>
      </c>
    </row>
    <row r="123" spans="1:16" x14ac:dyDescent="0.3">
      <c r="A123" s="109"/>
      <c r="B123" s="71" t="s">
        <v>138</v>
      </c>
      <c r="C123" s="5"/>
      <c r="D123" s="5" t="s">
        <v>0</v>
      </c>
      <c r="E123" s="48"/>
      <c r="F123" s="49"/>
      <c r="G123" s="58" t="str">
        <f t="shared" si="48"/>
        <v>YES</v>
      </c>
      <c r="H123" s="39"/>
      <c r="I123" s="68" t="s">
        <v>150</v>
      </c>
      <c r="J123" s="68" t="s">
        <v>150</v>
      </c>
      <c r="K123" s="68" t="s">
        <v>150</v>
      </c>
      <c r="L123" s="68" t="s">
        <v>150</v>
      </c>
      <c r="M123" s="68" t="s">
        <v>150</v>
      </c>
      <c r="N123" s="68" t="s">
        <v>150</v>
      </c>
      <c r="O123" s="68" t="s">
        <v>150</v>
      </c>
      <c r="P123" s="94" t="s">
        <v>150</v>
      </c>
    </row>
    <row r="124" spans="1:16" ht="26.4" x14ac:dyDescent="0.3">
      <c r="A124" s="109"/>
      <c r="B124" s="30" t="s">
        <v>139</v>
      </c>
      <c r="C124" s="5"/>
      <c r="D124" s="5" t="s">
        <v>0</v>
      </c>
      <c r="E124" s="48"/>
      <c r="F124" s="49"/>
      <c r="G124" s="58" t="str">
        <f t="shared" si="48"/>
        <v>NO</v>
      </c>
      <c r="H124" s="39"/>
      <c r="I124" s="66" t="s">
        <v>151</v>
      </c>
      <c r="J124" s="66" t="s">
        <v>151</v>
      </c>
      <c r="K124" s="66" t="s">
        <v>151</v>
      </c>
      <c r="L124" s="66" t="s">
        <v>151</v>
      </c>
      <c r="M124" s="66" t="s">
        <v>151</v>
      </c>
      <c r="N124" s="66" t="s">
        <v>151</v>
      </c>
      <c r="O124" s="66" t="s">
        <v>151</v>
      </c>
      <c r="P124" s="93" t="s">
        <v>151</v>
      </c>
    </row>
    <row r="125" spans="1:16" ht="26.4" x14ac:dyDescent="0.3">
      <c r="A125" s="109"/>
      <c r="B125" s="30" t="s">
        <v>140</v>
      </c>
      <c r="C125" s="5"/>
      <c r="D125" s="5" t="s">
        <v>0</v>
      </c>
      <c r="E125" s="48"/>
      <c r="F125" s="49"/>
      <c r="G125" s="58" t="str">
        <f t="shared" si="48"/>
        <v>NO</v>
      </c>
      <c r="H125" s="39"/>
      <c r="I125" s="68" t="s">
        <v>150</v>
      </c>
      <c r="J125" s="68" t="s">
        <v>150</v>
      </c>
      <c r="K125" s="68" t="s">
        <v>150</v>
      </c>
      <c r="L125" s="66" t="s">
        <v>151</v>
      </c>
      <c r="M125" s="66" t="s">
        <v>150</v>
      </c>
      <c r="N125" s="66" t="s">
        <v>151</v>
      </c>
      <c r="O125" s="66" t="s">
        <v>151</v>
      </c>
      <c r="P125" s="93" t="s">
        <v>151</v>
      </c>
    </row>
    <row r="126" spans="1:16" x14ac:dyDescent="0.3">
      <c r="A126" s="109"/>
      <c r="B126" s="72" t="s">
        <v>141</v>
      </c>
      <c r="C126" s="5"/>
      <c r="D126" s="5"/>
      <c r="E126" s="5" t="s">
        <v>0</v>
      </c>
      <c r="F126" s="49"/>
      <c r="G126" s="58" t="str">
        <f t="shared" si="48"/>
        <v>NO</v>
      </c>
      <c r="H126" s="39"/>
      <c r="I126" s="66" t="s">
        <v>151</v>
      </c>
      <c r="J126" s="66" t="s">
        <v>151</v>
      </c>
      <c r="K126" s="66" t="s">
        <v>151</v>
      </c>
      <c r="L126" s="66" t="s">
        <v>151</v>
      </c>
      <c r="M126" s="66" t="s">
        <v>151</v>
      </c>
      <c r="N126" s="66" t="s">
        <v>151</v>
      </c>
      <c r="O126" s="66" t="s">
        <v>151</v>
      </c>
      <c r="P126" s="93" t="s">
        <v>151</v>
      </c>
    </row>
    <row r="127" spans="1:16" ht="15" thickBot="1" x14ac:dyDescent="0.35">
      <c r="A127" s="109"/>
      <c r="B127" s="71" t="s">
        <v>17</v>
      </c>
      <c r="C127" s="5"/>
      <c r="D127" s="5" t="s">
        <v>0</v>
      </c>
      <c r="E127" s="48"/>
      <c r="F127" s="49"/>
      <c r="G127" s="58" t="str">
        <f t="shared" si="48"/>
        <v>NO</v>
      </c>
      <c r="H127" s="39"/>
      <c r="I127" s="66" t="s">
        <v>151</v>
      </c>
      <c r="J127" s="66" t="s">
        <v>151</v>
      </c>
      <c r="K127" s="66" t="s">
        <v>151</v>
      </c>
      <c r="L127" s="66" t="s">
        <v>151</v>
      </c>
      <c r="M127" s="66" t="s">
        <v>151</v>
      </c>
      <c r="N127" s="66" t="s">
        <v>151</v>
      </c>
      <c r="O127" s="66" t="s">
        <v>151</v>
      </c>
      <c r="P127" s="93" t="s">
        <v>151</v>
      </c>
    </row>
    <row r="128" spans="1:16" ht="15" thickBot="1" x14ac:dyDescent="0.35">
      <c r="A128" s="109"/>
      <c r="B128" s="84" t="s">
        <v>154</v>
      </c>
      <c r="C128" s="60"/>
      <c r="D128" s="53"/>
      <c r="E128" s="61"/>
      <c r="F128" s="53"/>
      <c r="G128" s="57">
        <f>(COUNTIF(G124:G127,"YES"))/6</f>
        <v>0</v>
      </c>
      <c r="H128" s="54"/>
      <c r="I128" s="99">
        <f>(COUNTIF(I122:I127,"Y"))/COUNTA(I122:I127)</f>
        <v>0.5</v>
      </c>
      <c r="J128" s="100">
        <f t="shared" ref="J128:P128" si="49">(COUNTIF(J122:J127,"Y"))/COUNTA(J122:J127)</f>
        <v>0.5</v>
      </c>
      <c r="K128" s="100">
        <f t="shared" si="49"/>
        <v>0.5</v>
      </c>
      <c r="L128" s="100">
        <f t="shared" si="49"/>
        <v>0.33333333333333331</v>
      </c>
      <c r="M128" s="100">
        <f t="shared" si="49"/>
        <v>0.33333333333333331</v>
      </c>
      <c r="N128" s="100">
        <f t="shared" si="49"/>
        <v>0.16666666666666666</v>
      </c>
      <c r="O128" s="100">
        <f t="shared" si="49"/>
        <v>0.16666666666666666</v>
      </c>
      <c r="P128" s="101">
        <f t="shared" si="49"/>
        <v>0.16666666666666666</v>
      </c>
    </row>
    <row r="129" spans="1:16" x14ac:dyDescent="0.3">
      <c r="A129" s="109"/>
      <c r="B129" s="111" t="s">
        <v>67</v>
      </c>
      <c r="C129" s="112"/>
      <c r="D129" s="112"/>
      <c r="E129" s="112"/>
      <c r="F129" s="112"/>
      <c r="G129" s="112"/>
      <c r="H129" s="112"/>
      <c r="I129" s="112"/>
      <c r="J129" s="112"/>
      <c r="K129" s="112"/>
      <c r="L129" s="112"/>
      <c r="M129" s="112"/>
      <c r="N129" s="112"/>
      <c r="O129" s="112"/>
      <c r="P129" s="113"/>
    </row>
    <row r="130" spans="1:16" ht="27" customHeight="1" x14ac:dyDescent="0.3">
      <c r="A130" s="109"/>
      <c r="B130" s="71" t="s">
        <v>142</v>
      </c>
      <c r="C130" s="7"/>
      <c r="D130" s="5" t="s">
        <v>0</v>
      </c>
      <c r="E130" s="48"/>
      <c r="F130" s="49"/>
      <c r="G130" s="58" t="str">
        <f t="shared" ref="G130:G134" si="50">IF(AND(I130="Y",J130="Y",K130="Y",L130="Y",M130="Y",N130="Y",O130="Y",P130="Y"),"YES","NO")</f>
        <v>NO</v>
      </c>
      <c r="H130" s="40"/>
      <c r="I130" s="68" t="s">
        <v>150</v>
      </c>
      <c r="J130" s="66" t="s">
        <v>151</v>
      </c>
      <c r="K130" s="68" t="s">
        <v>150</v>
      </c>
      <c r="L130" s="66" t="s">
        <v>151</v>
      </c>
      <c r="M130" s="66" t="s">
        <v>151</v>
      </c>
      <c r="N130" s="66" t="s">
        <v>151</v>
      </c>
      <c r="O130" s="66" t="s">
        <v>151</v>
      </c>
      <c r="P130" s="93" t="s">
        <v>151</v>
      </c>
    </row>
    <row r="131" spans="1:16" ht="18" customHeight="1" x14ac:dyDescent="0.3">
      <c r="A131" s="109"/>
      <c r="B131" s="73" t="s">
        <v>143</v>
      </c>
      <c r="C131" s="7"/>
      <c r="D131" s="5" t="s">
        <v>0</v>
      </c>
      <c r="E131" s="48"/>
      <c r="F131" s="49"/>
      <c r="G131" s="58" t="str">
        <f t="shared" si="50"/>
        <v>NO</v>
      </c>
      <c r="H131" s="39"/>
      <c r="I131" s="66" t="s">
        <v>151</v>
      </c>
      <c r="J131" s="66" t="s">
        <v>151</v>
      </c>
      <c r="K131" s="66" t="s">
        <v>151</v>
      </c>
      <c r="L131" s="66" t="s">
        <v>151</v>
      </c>
      <c r="M131" s="68" t="s">
        <v>150</v>
      </c>
      <c r="N131" s="66" t="s">
        <v>151</v>
      </c>
      <c r="O131" s="66" t="s">
        <v>151</v>
      </c>
      <c r="P131" s="93" t="s">
        <v>151</v>
      </c>
    </row>
    <row r="132" spans="1:16" ht="19.2" customHeight="1" x14ac:dyDescent="0.3">
      <c r="A132" s="109"/>
      <c r="B132" s="71" t="s">
        <v>144</v>
      </c>
      <c r="C132" s="7"/>
      <c r="D132" s="5" t="s">
        <v>0</v>
      </c>
      <c r="E132" s="48"/>
      <c r="F132" s="49"/>
      <c r="G132" s="58" t="str">
        <f t="shared" si="50"/>
        <v>NO</v>
      </c>
      <c r="H132" s="39"/>
      <c r="I132" s="68" t="s">
        <v>150</v>
      </c>
      <c r="J132" s="66" t="s">
        <v>151</v>
      </c>
      <c r="K132" s="66" t="s">
        <v>151</v>
      </c>
      <c r="L132" s="66" t="s">
        <v>151</v>
      </c>
      <c r="M132" s="66" t="s">
        <v>151</v>
      </c>
      <c r="N132" s="66" t="s">
        <v>151</v>
      </c>
      <c r="O132" s="66" t="s">
        <v>151</v>
      </c>
      <c r="P132" s="93" t="s">
        <v>151</v>
      </c>
    </row>
    <row r="133" spans="1:16" ht="26.4" x14ac:dyDescent="0.3">
      <c r="A133" s="109"/>
      <c r="B133" s="72" t="s">
        <v>145</v>
      </c>
      <c r="C133" s="5"/>
      <c r="D133" s="5" t="s">
        <v>0</v>
      </c>
      <c r="E133" s="48"/>
      <c r="F133" s="49"/>
      <c r="G133" s="58" t="str">
        <f t="shared" si="50"/>
        <v>NO</v>
      </c>
      <c r="H133" s="32"/>
      <c r="I133" s="66" t="s">
        <v>151</v>
      </c>
      <c r="J133" s="66" t="s">
        <v>151</v>
      </c>
      <c r="K133" s="66" t="s">
        <v>151</v>
      </c>
      <c r="L133" s="66" t="s">
        <v>151</v>
      </c>
      <c r="M133" s="66" t="s">
        <v>151</v>
      </c>
      <c r="N133" s="66" t="s">
        <v>151</v>
      </c>
      <c r="O133" s="66" t="s">
        <v>151</v>
      </c>
      <c r="P133" s="94" t="s">
        <v>150</v>
      </c>
    </row>
    <row r="134" spans="1:16" ht="15" thickBot="1" x14ac:dyDescent="0.35">
      <c r="A134" s="109"/>
      <c r="B134" s="71" t="s">
        <v>146</v>
      </c>
      <c r="C134" s="7"/>
      <c r="D134" s="5" t="s">
        <v>0</v>
      </c>
      <c r="E134" s="48"/>
      <c r="F134" s="49"/>
      <c r="G134" s="58" t="str">
        <f t="shared" si="50"/>
        <v>NO</v>
      </c>
      <c r="H134" s="32"/>
      <c r="I134" s="66" t="s">
        <v>151</v>
      </c>
      <c r="J134" s="66" t="s">
        <v>151</v>
      </c>
      <c r="K134" s="66" t="s">
        <v>151</v>
      </c>
      <c r="L134" s="66" t="s">
        <v>151</v>
      </c>
      <c r="M134" s="66" t="s">
        <v>151</v>
      </c>
      <c r="N134" s="68" t="s">
        <v>150</v>
      </c>
      <c r="O134" s="68" t="s">
        <v>150</v>
      </c>
      <c r="P134" s="94" t="s">
        <v>150</v>
      </c>
    </row>
    <row r="135" spans="1:16" ht="15" thickBot="1" x14ac:dyDescent="0.35">
      <c r="A135" s="109"/>
      <c r="B135" s="84" t="s">
        <v>154</v>
      </c>
      <c r="C135" s="60"/>
      <c r="D135" s="53"/>
      <c r="E135" s="61"/>
      <c r="F135" s="53"/>
      <c r="G135" s="57">
        <f>(COUNTIF(G131:G134,"YES"))/5</f>
        <v>0</v>
      </c>
      <c r="H135" s="56"/>
      <c r="I135" s="99">
        <f>(COUNTIF(I130:I134,"Y"))/COUNTA(I130:I134)</f>
        <v>0.4</v>
      </c>
      <c r="J135" s="100">
        <f t="shared" ref="J135:P135" si="51">(COUNTIF(J130:J134,"Y"))/COUNTA(J130:J134)</f>
        <v>0</v>
      </c>
      <c r="K135" s="100">
        <f t="shared" si="51"/>
        <v>0.2</v>
      </c>
      <c r="L135" s="100">
        <f t="shared" si="51"/>
        <v>0</v>
      </c>
      <c r="M135" s="100">
        <f t="shared" si="51"/>
        <v>0.2</v>
      </c>
      <c r="N135" s="100">
        <f t="shared" si="51"/>
        <v>0.2</v>
      </c>
      <c r="O135" s="100">
        <f t="shared" si="51"/>
        <v>0.2</v>
      </c>
      <c r="P135" s="101">
        <f t="shared" si="51"/>
        <v>0.4</v>
      </c>
    </row>
    <row r="136" spans="1:16" x14ac:dyDescent="0.3">
      <c r="A136" s="109"/>
      <c r="B136" s="111" t="s">
        <v>66</v>
      </c>
      <c r="C136" s="112"/>
      <c r="D136" s="112"/>
      <c r="E136" s="112"/>
      <c r="F136" s="112"/>
      <c r="G136" s="112"/>
      <c r="H136" s="112"/>
      <c r="I136" s="112"/>
      <c r="J136" s="112"/>
      <c r="K136" s="112"/>
      <c r="L136" s="112"/>
      <c r="M136" s="112"/>
      <c r="N136" s="112"/>
      <c r="O136" s="112"/>
      <c r="P136" s="113"/>
    </row>
    <row r="137" spans="1:16" ht="26.4" x14ac:dyDescent="0.3">
      <c r="A137" s="109"/>
      <c r="B137" s="71" t="s">
        <v>147</v>
      </c>
      <c r="C137" s="7"/>
      <c r="D137" s="5" t="s">
        <v>0</v>
      </c>
      <c r="E137" s="48"/>
      <c r="F137" s="49"/>
      <c r="G137" s="58" t="str">
        <f t="shared" ref="G137:G139" si="52">IF(AND(I137="Y",J137="Y",K137="Y",L137="Y",M137="Y",N137="Y",O137="Y",P137="Y"),"YES","NO")</f>
        <v>NO</v>
      </c>
      <c r="H137" s="32"/>
      <c r="I137" s="66" t="s">
        <v>151</v>
      </c>
      <c r="J137" s="66" t="s">
        <v>151</v>
      </c>
      <c r="K137" s="66" t="s">
        <v>151</v>
      </c>
      <c r="L137" s="66" t="s">
        <v>151</v>
      </c>
      <c r="M137" s="66" t="s">
        <v>151</v>
      </c>
      <c r="N137" s="66" t="s">
        <v>151</v>
      </c>
      <c r="O137" s="66" t="s">
        <v>151</v>
      </c>
      <c r="P137" s="93" t="s">
        <v>151</v>
      </c>
    </row>
    <row r="138" spans="1:16" ht="26.4" x14ac:dyDescent="0.3">
      <c r="A138" s="109"/>
      <c r="B138" s="72" t="s">
        <v>148</v>
      </c>
      <c r="C138" s="7"/>
      <c r="D138" s="5" t="s">
        <v>0</v>
      </c>
      <c r="E138" s="48"/>
      <c r="F138" s="49"/>
      <c r="G138" s="58" t="str">
        <f t="shared" si="52"/>
        <v>NO</v>
      </c>
      <c r="H138" s="32"/>
      <c r="I138" s="66" t="s">
        <v>151</v>
      </c>
      <c r="J138" s="66" t="s">
        <v>151</v>
      </c>
      <c r="K138" s="66" t="s">
        <v>151</v>
      </c>
      <c r="L138" s="66" t="s">
        <v>151</v>
      </c>
      <c r="M138" s="66" t="s">
        <v>151</v>
      </c>
      <c r="N138" s="66" t="s">
        <v>151</v>
      </c>
      <c r="O138" s="66" t="s">
        <v>151</v>
      </c>
      <c r="P138" s="93" t="s">
        <v>151</v>
      </c>
    </row>
    <row r="139" spans="1:16" ht="40.200000000000003" thickBot="1" x14ac:dyDescent="0.35">
      <c r="A139" s="109"/>
      <c r="B139" s="71" t="s">
        <v>149</v>
      </c>
      <c r="C139" s="7"/>
      <c r="D139" s="5" t="s">
        <v>0</v>
      </c>
      <c r="E139" s="48"/>
      <c r="F139" s="49"/>
      <c r="G139" s="58" t="str">
        <f t="shared" si="52"/>
        <v>NO</v>
      </c>
      <c r="H139" s="32"/>
      <c r="I139" s="66" t="s">
        <v>151</v>
      </c>
      <c r="J139" s="66" t="s">
        <v>151</v>
      </c>
      <c r="K139" s="66" t="s">
        <v>151</v>
      </c>
      <c r="L139" s="66" t="s">
        <v>151</v>
      </c>
      <c r="M139" s="68" t="s">
        <v>150</v>
      </c>
      <c r="N139" s="66" t="s">
        <v>151</v>
      </c>
      <c r="O139" s="66" t="s">
        <v>151</v>
      </c>
      <c r="P139" s="93" t="s">
        <v>151</v>
      </c>
    </row>
    <row r="140" spans="1:16" ht="15" thickBot="1" x14ac:dyDescent="0.35">
      <c r="A140" s="109"/>
      <c r="B140" s="84" t="s">
        <v>154</v>
      </c>
      <c r="C140" s="60"/>
      <c r="D140" s="53"/>
      <c r="E140" s="61"/>
      <c r="F140" s="53"/>
      <c r="G140" s="57">
        <f>(COUNTIF(G136:G139,"YES"))/3</f>
        <v>0</v>
      </c>
      <c r="H140" s="56"/>
      <c r="I140" s="99">
        <f>(COUNTIF(I137:I139,"Y"))/COUNTA(I137:I139)</f>
        <v>0</v>
      </c>
      <c r="J140" s="100">
        <f t="shared" ref="J140:P140" si="53">(COUNTIF(J137:J139,"Y"))/COUNTA(J137:J139)</f>
        <v>0</v>
      </c>
      <c r="K140" s="100">
        <f t="shared" si="53"/>
        <v>0</v>
      </c>
      <c r="L140" s="100">
        <f t="shared" si="53"/>
        <v>0</v>
      </c>
      <c r="M140" s="100">
        <f t="shared" si="53"/>
        <v>0.33333333333333331</v>
      </c>
      <c r="N140" s="100">
        <f t="shared" si="53"/>
        <v>0</v>
      </c>
      <c r="O140" s="100">
        <f t="shared" si="53"/>
        <v>0</v>
      </c>
      <c r="P140" s="101">
        <f t="shared" si="53"/>
        <v>0</v>
      </c>
    </row>
    <row r="141" spans="1:16" x14ac:dyDescent="0.3">
      <c r="A141" s="109"/>
      <c r="B141" s="111" t="s">
        <v>65</v>
      </c>
      <c r="C141" s="112"/>
      <c r="D141" s="112"/>
      <c r="E141" s="112"/>
      <c r="F141" s="112"/>
      <c r="G141" s="112"/>
      <c r="H141" s="112"/>
      <c r="I141" s="112"/>
      <c r="J141" s="112"/>
      <c r="K141" s="112"/>
      <c r="L141" s="112"/>
      <c r="M141" s="112"/>
      <c r="N141" s="112"/>
      <c r="O141" s="112"/>
      <c r="P141" s="113"/>
    </row>
    <row r="142" spans="1:16" ht="26.4" x14ac:dyDescent="0.3">
      <c r="A142" s="109"/>
      <c r="B142" s="71" t="s">
        <v>147</v>
      </c>
      <c r="C142" s="7"/>
      <c r="D142" s="5" t="s">
        <v>0</v>
      </c>
      <c r="E142" s="48"/>
      <c r="F142" s="49"/>
      <c r="G142" s="58" t="str">
        <f t="shared" ref="G142:G144" si="54">IF(AND(I142="Y",J142="Y",K142="Y",L142="Y",M142="Y",N142="Y",O142="Y",P142="Y"),"YES","NO")</f>
        <v>NO</v>
      </c>
      <c r="H142" s="32"/>
      <c r="I142" s="66" t="s">
        <v>151</v>
      </c>
      <c r="J142" s="68" t="s">
        <v>150</v>
      </c>
      <c r="K142" s="66" t="s">
        <v>151</v>
      </c>
      <c r="L142" s="66" t="s">
        <v>151</v>
      </c>
      <c r="M142" s="66" t="s">
        <v>151</v>
      </c>
      <c r="N142" s="66" t="s">
        <v>151</v>
      </c>
      <c r="O142" s="66" t="s">
        <v>151</v>
      </c>
      <c r="P142" s="93" t="s">
        <v>151</v>
      </c>
    </row>
    <row r="143" spans="1:16" ht="26.4" x14ac:dyDescent="0.3">
      <c r="A143" s="109"/>
      <c r="B143" s="71" t="s">
        <v>148</v>
      </c>
      <c r="C143" s="7"/>
      <c r="D143" s="5" t="s">
        <v>0</v>
      </c>
      <c r="E143" s="48"/>
      <c r="F143" s="49"/>
      <c r="G143" s="58" t="str">
        <f t="shared" si="54"/>
        <v>YES</v>
      </c>
      <c r="H143" s="32"/>
      <c r="I143" s="68" t="s">
        <v>150</v>
      </c>
      <c r="J143" s="68" t="s">
        <v>150</v>
      </c>
      <c r="K143" s="68" t="s">
        <v>150</v>
      </c>
      <c r="L143" s="68" t="s">
        <v>150</v>
      </c>
      <c r="M143" s="68" t="s">
        <v>150</v>
      </c>
      <c r="N143" s="68" t="s">
        <v>150</v>
      </c>
      <c r="O143" s="68" t="s">
        <v>150</v>
      </c>
      <c r="P143" s="94" t="s">
        <v>150</v>
      </c>
    </row>
    <row r="144" spans="1:16" ht="40.200000000000003" thickBot="1" x14ac:dyDescent="0.35">
      <c r="A144" s="109"/>
      <c r="B144" s="71" t="s">
        <v>149</v>
      </c>
      <c r="C144" s="7"/>
      <c r="D144" s="5" t="s">
        <v>0</v>
      </c>
      <c r="E144" s="48"/>
      <c r="F144" s="36"/>
      <c r="G144" s="58" t="str">
        <f t="shared" si="54"/>
        <v>NO</v>
      </c>
      <c r="H144" s="49"/>
      <c r="I144" s="66" t="s">
        <v>151</v>
      </c>
      <c r="J144" s="66" t="s">
        <v>151</v>
      </c>
      <c r="K144" s="67" t="s">
        <v>151</v>
      </c>
      <c r="L144" s="66" t="s">
        <v>151</v>
      </c>
      <c r="M144" s="67" t="s">
        <v>151</v>
      </c>
      <c r="N144" s="66" t="s">
        <v>151</v>
      </c>
      <c r="O144" s="66" t="s">
        <v>151</v>
      </c>
      <c r="P144" s="93" t="s">
        <v>151</v>
      </c>
    </row>
    <row r="145" spans="1:16" ht="15" thickBot="1" x14ac:dyDescent="0.35">
      <c r="A145" s="110"/>
      <c r="B145" s="84" t="s">
        <v>154</v>
      </c>
      <c r="C145" s="60"/>
      <c r="D145" s="53"/>
      <c r="E145" s="61"/>
      <c r="F145" s="53"/>
      <c r="G145" s="57">
        <f>(COUNTIF(G141:G144,"YES"))/3</f>
        <v>0.33333333333333331</v>
      </c>
      <c r="H145" s="55"/>
      <c r="I145" s="99">
        <f>(COUNTIF(I142:I144,"Y"))/COUNTA(I142:I144)</f>
        <v>0.33333333333333331</v>
      </c>
      <c r="J145" s="100">
        <f t="shared" ref="J145:P145" si="55">(COUNTIF(J142:J144,"Y"))/COUNTA(J142:J144)</f>
        <v>0.66666666666666663</v>
      </c>
      <c r="K145" s="100">
        <f t="shared" si="55"/>
        <v>0.33333333333333331</v>
      </c>
      <c r="L145" s="100">
        <f t="shared" si="55"/>
        <v>0.33333333333333331</v>
      </c>
      <c r="M145" s="100">
        <f t="shared" si="55"/>
        <v>0.33333333333333331</v>
      </c>
      <c r="N145" s="100">
        <f t="shared" si="55"/>
        <v>0.33333333333333331</v>
      </c>
      <c r="O145" s="100">
        <f t="shared" si="55"/>
        <v>0.33333333333333331</v>
      </c>
      <c r="P145" s="101">
        <f t="shared" si="55"/>
        <v>0.33333333333333331</v>
      </c>
    </row>
    <row r="146" spans="1:16" ht="24.6" customHeight="1" thickBot="1" x14ac:dyDescent="0.35">
      <c r="A146" s="132" t="s">
        <v>177</v>
      </c>
      <c r="B146" s="132"/>
      <c r="C146" s="132"/>
      <c r="D146" s="132"/>
      <c r="E146" s="133"/>
      <c r="F146" s="88"/>
      <c r="G146" s="104" t="s">
        <v>178</v>
      </c>
      <c r="H146" s="89"/>
      <c r="I146" s="86">
        <f>(COUNTIF(I7:I144,"Y"))/96</f>
        <v>0.44791666666666669</v>
      </c>
      <c r="J146" s="86">
        <f t="shared" ref="J146:P146" si="56">(COUNTIF(J7:J144,"Y"))/96</f>
        <v>0.41666666666666669</v>
      </c>
      <c r="K146" s="86">
        <f t="shared" si="56"/>
        <v>0.48958333333333331</v>
      </c>
      <c r="L146" s="86">
        <f t="shared" si="56"/>
        <v>0.33333333333333331</v>
      </c>
      <c r="M146" s="86">
        <f t="shared" si="56"/>
        <v>0.40625</v>
      </c>
      <c r="N146" s="86">
        <f t="shared" si="56"/>
        <v>0.32291666666666669</v>
      </c>
      <c r="O146" s="86">
        <f t="shared" si="56"/>
        <v>0.34375</v>
      </c>
      <c r="P146" s="87">
        <f t="shared" si="56"/>
        <v>0.34375</v>
      </c>
    </row>
    <row r="147" spans="1:16" x14ac:dyDescent="0.3">
      <c r="H147" s="41"/>
      <c r="P147" s="105"/>
    </row>
    <row r="148" spans="1:16" x14ac:dyDescent="0.3">
      <c r="H148" s="41"/>
      <c r="P148" s="6"/>
    </row>
    <row r="149" spans="1:16" x14ac:dyDescent="0.3">
      <c r="H149" s="41"/>
      <c r="P149" s="6"/>
    </row>
    <row r="150" spans="1:16" x14ac:dyDescent="0.3">
      <c r="H150" s="41"/>
      <c r="P150" s="6"/>
    </row>
    <row r="151" spans="1:16" x14ac:dyDescent="0.3">
      <c r="H151" s="41"/>
      <c r="P151" s="6"/>
    </row>
    <row r="152" spans="1:16" x14ac:dyDescent="0.3">
      <c r="H152" s="41"/>
      <c r="P152" s="6"/>
    </row>
    <row r="153" spans="1:16" x14ac:dyDescent="0.3">
      <c r="H153" s="41"/>
      <c r="P153" s="6"/>
    </row>
    <row r="154" spans="1:16" x14ac:dyDescent="0.3">
      <c r="H154" s="41"/>
      <c r="P154" s="6"/>
    </row>
    <row r="155" spans="1:16" x14ac:dyDescent="0.3">
      <c r="H155" s="41"/>
      <c r="P155" s="6"/>
    </row>
    <row r="156" spans="1:16" x14ac:dyDescent="0.3">
      <c r="H156" s="41"/>
      <c r="P156" s="6"/>
    </row>
    <row r="157" spans="1:16" x14ac:dyDescent="0.3">
      <c r="H157" s="41"/>
      <c r="P157" s="6"/>
    </row>
    <row r="158" spans="1:16" x14ac:dyDescent="0.3">
      <c r="H158" s="41"/>
      <c r="P158" s="6"/>
    </row>
    <row r="159" spans="1:16" x14ac:dyDescent="0.3">
      <c r="H159" s="41"/>
      <c r="P159" s="6"/>
    </row>
    <row r="160" spans="1:16" x14ac:dyDescent="0.3">
      <c r="H160" s="41"/>
      <c r="P160" s="6"/>
    </row>
    <row r="161" spans="8:16" x14ac:dyDescent="0.3">
      <c r="H161" s="41"/>
      <c r="P161" s="6"/>
    </row>
    <row r="162" spans="8:16" x14ac:dyDescent="0.3">
      <c r="H162" s="41"/>
      <c r="P162" s="6"/>
    </row>
    <row r="163" spans="8:16" x14ac:dyDescent="0.3">
      <c r="H163" s="41"/>
      <c r="P163" s="6"/>
    </row>
    <row r="164" spans="8:16" x14ac:dyDescent="0.3">
      <c r="H164" s="41"/>
      <c r="P164" s="6"/>
    </row>
    <row r="165" spans="8:16" x14ac:dyDescent="0.3">
      <c r="H165" s="41"/>
      <c r="P165" s="6"/>
    </row>
    <row r="166" spans="8:16" x14ac:dyDescent="0.3">
      <c r="H166" s="41"/>
      <c r="P166" s="6"/>
    </row>
    <row r="167" spans="8:16" x14ac:dyDescent="0.3">
      <c r="H167" s="41"/>
      <c r="P167" s="6"/>
    </row>
    <row r="168" spans="8:16" x14ac:dyDescent="0.3">
      <c r="H168" s="41"/>
      <c r="P168" s="6"/>
    </row>
    <row r="169" spans="8:16" x14ac:dyDescent="0.3">
      <c r="H169" s="41"/>
      <c r="P169" s="6"/>
    </row>
    <row r="170" spans="8:16" x14ac:dyDescent="0.3">
      <c r="H170" s="41"/>
      <c r="P170" s="6"/>
    </row>
    <row r="171" spans="8:16" x14ac:dyDescent="0.3">
      <c r="H171" s="41"/>
      <c r="P171" s="6"/>
    </row>
    <row r="172" spans="8:16" x14ac:dyDescent="0.3">
      <c r="H172" s="41"/>
      <c r="P172" s="6"/>
    </row>
    <row r="173" spans="8:16" x14ac:dyDescent="0.3">
      <c r="H173" s="41"/>
      <c r="P173" s="6"/>
    </row>
    <row r="174" spans="8:16" x14ac:dyDescent="0.3">
      <c r="H174" s="41"/>
      <c r="P174" s="6"/>
    </row>
    <row r="175" spans="8:16" x14ac:dyDescent="0.3">
      <c r="H175" s="41"/>
      <c r="P175" s="6"/>
    </row>
    <row r="176" spans="8:16" x14ac:dyDescent="0.3">
      <c r="H176" s="41"/>
      <c r="P176" s="6"/>
    </row>
    <row r="177" spans="8:16" x14ac:dyDescent="0.3">
      <c r="H177" s="41"/>
      <c r="P177" s="6"/>
    </row>
    <row r="178" spans="8:16" x14ac:dyDescent="0.3">
      <c r="H178" s="41"/>
      <c r="P178" s="6"/>
    </row>
    <row r="179" spans="8:16" x14ac:dyDescent="0.3">
      <c r="H179" s="41"/>
      <c r="P179" s="6"/>
    </row>
    <row r="180" spans="8:16" x14ac:dyDescent="0.3">
      <c r="H180" s="41"/>
      <c r="P180" s="6"/>
    </row>
    <row r="181" spans="8:16" x14ac:dyDescent="0.3">
      <c r="H181" s="41"/>
      <c r="P181" s="6"/>
    </row>
    <row r="182" spans="8:16" x14ac:dyDescent="0.3">
      <c r="H182" s="41"/>
      <c r="P182" s="6"/>
    </row>
    <row r="183" spans="8:16" x14ac:dyDescent="0.3">
      <c r="H183" s="41"/>
      <c r="P183" s="6"/>
    </row>
    <row r="184" spans="8:16" x14ac:dyDescent="0.3">
      <c r="H184" s="41"/>
      <c r="P184" s="6"/>
    </row>
    <row r="185" spans="8:16" x14ac:dyDescent="0.3">
      <c r="H185" s="41"/>
      <c r="P185" s="6"/>
    </row>
    <row r="186" spans="8:16" x14ac:dyDescent="0.3">
      <c r="H186" s="41"/>
      <c r="P186" s="6"/>
    </row>
    <row r="187" spans="8:16" x14ac:dyDescent="0.3">
      <c r="H187" s="41"/>
      <c r="P187" s="6"/>
    </row>
    <row r="188" spans="8:16" x14ac:dyDescent="0.3">
      <c r="H188" s="41"/>
      <c r="P188" s="6"/>
    </row>
    <row r="189" spans="8:16" x14ac:dyDescent="0.3">
      <c r="H189" s="41"/>
      <c r="P189" s="6"/>
    </row>
    <row r="190" spans="8:16" x14ac:dyDescent="0.3">
      <c r="H190" s="41"/>
      <c r="P190" s="6"/>
    </row>
    <row r="191" spans="8:16" x14ac:dyDescent="0.3">
      <c r="H191" s="41"/>
      <c r="P191" s="6"/>
    </row>
    <row r="192" spans="8:16" x14ac:dyDescent="0.3">
      <c r="H192" s="41"/>
      <c r="P192" s="6"/>
    </row>
    <row r="193" spans="8:16" x14ac:dyDescent="0.3">
      <c r="H193" s="41"/>
      <c r="P193" s="6"/>
    </row>
    <row r="194" spans="8:16" x14ac:dyDescent="0.3">
      <c r="H194" s="41"/>
      <c r="P194" s="6"/>
    </row>
    <row r="195" spans="8:16" x14ac:dyDescent="0.3">
      <c r="H195" s="41"/>
      <c r="P195" s="6"/>
    </row>
    <row r="196" spans="8:16" x14ac:dyDescent="0.3">
      <c r="H196" s="41"/>
      <c r="P196" s="6"/>
    </row>
    <row r="197" spans="8:16" x14ac:dyDescent="0.3">
      <c r="H197" s="41"/>
      <c r="P197" s="6"/>
    </row>
    <row r="198" spans="8:16" x14ac:dyDescent="0.3">
      <c r="H198" s="41"/>
      <c r="P198" s="6"/>
    </row>
    <row r="199" spans="8:16" x14ac:dyDescent="0.3">
      <c r="H199" s="41"/>
      <c r="P199" s="6"/>
    </row>
    <row r="200" spans="8:16" x14ac:dyDescent="0.3">
      <c r="H200" s="41"/>
      <c r="P200" s="6"/>
    </row>
    <row r="201" spans="8:16" x14ac:dyDescent="0.3">
      <c r="H201" s="41"/>
      <c r="P201" s="6"/>
    </row>
    <row r="202" spans="8:16" x14ac:dyDescent="0.3">
      <c r="H202" s="41"/>
      <c r="P202" s="6"/>
    </row>
    <row r="203" spans="8:16" x14ac:dyDescent="0.3">
      <c r="H203" s="41"/>
      <c r="P203" s="6"/>
    </row>
    <row r="204" spans="8:16" x14ac:dyDescent="0.3">
      <c r="H204" s="41"/>
      <c r="P204" s="6"/>
    </row>
    <row r="205" spans="8:16" x14ac:dyDescent="0.3">
      <c r="H205" s="41"/>
      <c r="P205" s="6"/>
    </row>
    <row r="206" spans="8:16" x14ac:dyDescent="0.3">
      <c r="H206" s="41"/>
      <c r="P206" s="6"/>
    </row>
    <row r="207" spans="8:16" x14ac:dyDescent="0.3">
      <c r="H207" s="41"/>
      <c r="P207" s="6"/>
    </row>
    <row r="208" spans="8:16" x14ac:dyDescent="0.3">
      <c r="H208" s="41"/>
      <c r="P208" s="6"/>
    </row>
    <row r="209" spans="8:16" x14ac:dyDescent="0.3">
      <c r="H209" s="41"/>
      <c r="P209" s="6"/>
    </row>
    <row r="210" spans="8:16" x14ac:dyDescent="0.3">
      <c r="H210" s="41"/>
      <c r="P210" s="6"/>
    </row>
    <row r="211" spans="8:16" x14ac:dyDescent="0.3">
      <c r="H211" s="41"/>
      <c r="P211" s="6"/>
    </row>
    <row r="212" spans="8:16" x14ac:dyDescent="0.3">
      <c r="H212" s="41"/>
      <c r="P212" s="6"/>
    </row>
    <row r="213" spans="8:16" x14ac:dyDescent="0.3">
      <c r="H213" s="41"/>
      <c r="P213" s="6"/>
    </row>
    <row r="214" spans="8:16" x14ac:dyDescent="0.3">
      <c r="H214" s="41"/>
      <c r="P214" s="6"/>
    </row>
    <row r="215" spans="8:16" x14ac:dyDescent="0.3">
      <c r="H215" s="41"/>
      <c r="P215" s="6"/>
    </row>
    <row r="216" spans="8:16" x14ac:dyDescent="0.3">
      <c r="H216" s="41"/>
      <c r="P216" s="6"/>
    </row>
    <row r="217" spans="8:16" x14ac:dyDescent="0.3">
      <c r="H217" s="41"/>
      <c r="P217" s="6"/>
    </row>
    <row r="218" spans="8:16" x14ac:dyDescent="0.3">
      <c r="H218" s="41"/>
      <c r="P218" s="6"/>
    </row>
    <row r="219" spans="8:16" x14ac:dyDescent="0.3">
      <c r="H219" s="41"/>
      <c r="P219" s="6"/>
    </row>
    <row r="220" spans="8:16" x14ac:dyDescent="0.3">
      <c r="H220" s="41"/>
      <c r="P220" s="6"/>
    </row>
    <row r="221" spans="8:16" x14ac:dyDescent="0.3">
      <c r="H221" s="41"/>
      <c r="P221" s="6"/>
    </row>
    <row r="222" spans="8:16" x14ac:dyDescent="0.3">
      <c r="H222" s="41"/>
      <c r="P222" s="6"/>
    </row>
    <row r="223" spans="8:16" x14ac:dyDescent="0.3">
      <c r="H223" s="41"/>
      <c r="P223" s="6"/>
    </row>
    <row r="224" spans="8:16" x14ac:dyDescent="0.3">
      <c r="H224" s="41"/>
      <c r="P224" s="6"/>
    </row>
    <row r="225" spans="8:16" x14ac:dyDescent="0.3">
      <c r="H225" s="41"/>
      <c r="P225" s="6"/>
    </row>
    <row r="226" spans="8:16" x14ac:dyDescent="0.3">
      <c r="H226" s="41"/>
      <c r="P226" s="6"/>
    </row>
    <row r="227" spans="8:16" x14ac:dyDescent="0.3">
      <c r="H227" s="41"/>
      <c r="P227" s="6"/>
    </row>
    <row r="228" spans="8:16" x14ac:dyDescent="0.3">
      <c r="H228" s="41"/>
      <c r="P228" s="6"/>
    </row>
    <row r="229" spans="8:16" x14ac:dyDescent="0.3">
      <c r="H229" s="41"/>
      <c r="P229" s="6"/>
    </row>
    <row r="230" spans="8:16" x14ac:dyDescent="0.3">
      <c r="H230" s="41"/>
      <c r="P230" s="6"/>
    </row>
    <row r="231" spans="8:16" x14ac:dyDescent="0.3">
      <c r="H231" s="41"/>
      <c r="P231" s="6"/>
    </row>
    <row r="232" spans="8:16" x14ac:dyDescent="0.3">
      <c r="H232" s="41"/>
      <c r="P232" s="6"/>
    </row>
    <row r="233" spans="8:16" x14ac:dyDescent="0.3">
      <c r="H233" s="41"/>
      <c r="P233" s="6"/>
    </row>
    <row r="234" spans="8:16" x14ac:dyDescent="0.3">
      <c r="H234" s="41"/>
      <c r="P234" s="6"/>
    </row>
    <row r="235" spans="8:16" x14ac:dyDescent="0.3">
      <c r="H235" s="41"/>
      <c r="P235" s="6"/>
    </row>
    <row r="236" spans="8:16" x14ac:dyDescent="0.3">
      <c r="H236" s="41"/>
      <c r="P236" s="6"/>
    </row>
    <row r="237" spans="8:16" x14ac:dyDescent="0.3">
      <c r="H237" s="41"/>
      <c r="P237" s="6"/>
    </row>
    <row r="238" spans="8:16" x14ac:dyDescent="0.3">
      <c r="H238" s="41"/>
      <c r="P238" s="6"/>
    </row>
    <row r="239" spans="8:16" x14ac:dyDescent="0.3">
      <c r="H239" s="41"/>
      <c r="P239" s="6"/>
    </row>
    <row r="240" spans="8:16" x14ac:dyDescent="0.3">
      <c r="H240" s="41"/>
      <c r="P240" s="6"/>
    </row>
    <row r="241" spans="8:16" x14ac:dyDescent="0.3">
      <c r="H241" s="41"/>
      <c r="P241" s="6"/>
    </row>
    <row r="242" spans="8:16" x14ac:dyDescent="0.3">
      <c r="H242" s="41"/>
      <c r="P242" s="6"/>
    </row>
    <row r="243" spans="8:16" x14ac:dyDescent="0.3">
      <c r="H243" s="41"/>
      <c r="P243" s="6"/>
    </row>
    <row r="244" spans="8:16" x14ac:dyDescent="0.3">
      <c r="H244" s="41"/>
      <c r="P244" s="6"/>
    </row>
    <row r="245" spans="8:16" x14ac:dyDescent="0.3">
      <c r="H245" s="41"/>
      <c r="P245" s="6"/>
    </row>
    <row r="246" spans="8:16" x14ac:dyDescent="0.3">
      <c r="H246" s="41"/>
      <c r="P246" s="6"/>
    </row>
    <row r="247" spans="8:16" x14ac:dyDescent="0.3">
      <c r="H247" s="41"/>
      <c r="P247" s="6"/>
    </row>
    <row r="248" spans="8:16" x14ac:dyDescent="0.3">
      <c r="H248" s="41"/>
      <c r="P248" s="6"/>
    </row>
    <row r="249" spans="8:16" x14ac:dyDescent="0.3">
      <c r="H249" s="41"/>
      <c r="P249" s="6"/>
    </row>
    <row r="250" spans="8:16" x14ac:dyDescent="0.3">
      <c r="H250" s="41"/>
      <c r="P250" s="6"/>
    </row>
    <row r="251" spans="8:16" x14ac:dyDescent="0.3">
      <c r="H251" s="41"/>
      <c r="P251" s="6"/>
    </row>
    <row r="252" spans="8:16" x14ac:dyDescent="0.3">
      <c r="H252" s="41"/>
      <c r="P252" s="6"/>
    </row>
    <row r="253" spans="8:16" x14ac:dyDescent="0.3">
      <c r="H253" s="41"/>
      <c r="P253" s="6"/>
    </row>
    <row r="254" spans="8:16" x14ac:dyDescent="0.3">
      <c r="H254" s="41"/>
      <c r="P254" s="6"/>
    </row>
    <row r="255" spans="8:16" x14ac:dyDescent="0.3">
      <c r="H255" s="41"/>
      <c r="P255" s="6"/>
    </row>
    <row r="256" spans="8:16" x14ac:dyDescent="0.3">
      <c r="H256" s="41"/>
      <c r="P256" s="6"/>
    </row>
    <row r="257" spans="8:16" x14ac:dyDescent="0.3">
      <c r="H257" s="41"/>
      <c r="P257" s="6"/>
    </row>
    <row r="258" spans="8:16" x14ac:dyDescent="0.3">
      <c r="H258" s="41"/>
      <c r="P258" s="6"/>
    </row>
    <row r="259" spans="8:16" x14ac:dyDescent="0.3">
      <c r="H259" s="41"/>
      <c r="P259" s="6"/>
    </row>
    <row r="260" spans="8:16" x14ac:dyDescent="0.3">
      <c r="H260" s="41"/>
      <c r="P260" s="6"/>
    </row>
    <row r="261" spans="8:16" x14ac:dyDescent="0.3">
      <c r="H261" s="41"/>
      <c r="P261" s="6"/>
    </row>
    <row r="262" spans="8:16" x14ac:dyDescent="0.3">
      <c r="H262" s="41"/>
      <c r="P262" s="6"/>
    </row>
    <row r="263" spans="8:16" x14ac:dyDescent="0.3">
      <c r="H263" s="41"/>
      <c r="P263" s="6"/>
    </row>
    <row r="264" spans="8:16" x14ac:dyDescent="0.3">
      <c r="H264" s="41"/>
      <c r="P264" s="6"/>
    </row>
    <row r="265" spans="8:16" x14ac:dyDescent="0.3">
      <c r="H265" s="41"/>
      <c r="P265" s="6"/>
    </row>
    <row r="266" spans="8:16" x14ac:dyDescent="0.3">
      <c r="H266" s="41"/>
      <c r="P266" s="6"/>
    </row>
    <row r="267" spans="8:16" x14ac:dyDescent="0.3">
      <c r="H267" s="41"/>
      <c r="P267" s="6"/>
    </row>
    <row r="268" spans="8:16" x14ac:dyDescent="0.3">
      <c r="H268" s="41"/>
      <c r="P268" s="6"/>
    </row>
    <row r="269" spans="8:16" x14ac:dyDescent="0.3">
      <c r="H269" s="41"/>
      <c r="P269" s="6"/>
    </row>
    <row r="270" spans="8:16" x14ac:dyDescent="0.3">
      <c r="H270" s="41"/>
      <c r="P270" s="6"/>
    </row>
    <row r="271" spans="8:16" x14ac:dyDescent="0.3">
      <c r="H271" s="41"/>
      <c r="P271" s="6"/>
    </row>
    <row r="272" spans="8:16" x14ac:dyDescent="0.3">
      <c r="H272" s="41"/>
      <c r="P272" s="6"/>
    </row>
    <row r="273" spans="8:16" x14ac:dyDescent="0.3">
      <c r="H273" s="41"/>
      <c r="P273" s="6"/>
    </row>
    <row r="274" spans="8:16" x14ac:dyDescent="0.3">
      <c r="H274" s="41"/>
      <c r="P274" s="6"/>
    </row>
    <row r="275" spans="8:16" x14ac:dyDescent="0.3">
      <c r="H275" s="41"/>
      <c r="P275" s="6"/>
    </row>
    <row r="276" spans="8:16" x14ac:dyDescent="0.3">
      <c r="H276" s="41"/>
      <c r="P276" s="6"/>
    </row>
    <row r="277" spans="8:16" x14ac:dyDescent="0.3">
      <c r="H277" s="41"/>
      <c r="P277" s="6"/>
    </row>
    <row r="278" spans="8:16" x14ac:dyDescent="0.3">
      <c r="H278" s="41"/>
      <c r="P278" s="6"/>
    </row>
    <row r="279" spans="8:16" x14ac:dyDescent="0.3">
      <c r="H279" s="41"/>
      <c r="P279" s="6"/>
    </row>
    <row r="280" spans="8:16" x14ac:dyDescent="0.3">
      <c r="H280" s="41"/>
      <c r="P280" s="6"/>
    </row>
    <row r="281" spans="8:16" x14ac:dyDescent="0.3">
      <c r="H281" s="41"/>
      <c r="P281" s="6"/>
    </row>
    <row r="282" spans="8:16" x14ac:dyDescent="0.3">
      <c r="H282" s="41"/>
      <c r="P282" s="6"/>
    </row>
    <row r="283" spans="8:16" x14ac:dyDescent="0.3">
      <c r="H283" s="41"/>
      <c r="P283" s="6"/>
    </row>
    <row r="284" spans="8:16" x14ac:dyDescent="0.3">
      <c r="H284" s="41"/>
      <c r="P284" s="6"/>
    </row>
    <row r="285" spans="8:16" x14ac:dyDescent="0.3">
      <c r="H285" s="41"/>
      <c r="P285" s="6"/>
    </row>
    <row r="286" spans="8:16" x14ac:dyDescent="0.3">
      <c r="H286" s="41"/>
      <c r="P286" s="6"/>
    </row>
    <row r="287" spans="8:16" x14ac:dyDescent="0.3">
      <c r="H287" s="41"/>
      <c r="P287" s="6"/>
    </row>
    <row r="288" spans="8:16" x14ac:dyDescent="0.3">
      <c r="H288" s="41"/>
      <c r="P288" s="6"/>
    </row>
    <row r="289" spans="8:16" x14ac:dyDescent="0.3">
      <c r="H289" s="41"/>
      <c r="P289" s="6"/>
    </row>
    <row r="290" spans="8:16" x14ac:dyDescent="0.3">
      <c r="H290" s="41"/>
      <c r="P290" s="6"/>
    </row>
    <row r="291" spans="8:16" x14ac:dyDescent="0.3">
      <c r="H291" s="41"/>
      <c r="P291" s="6"/>
    </row>
    <row r="292" spans="8:16" x14ac:dyDescent="0.3">
      <c r="H292" s="41"/>
      <c r="P292" s="6"/>
    </row>
    <row r="293" spans="8:16" x14ac:dyDescent="0.3">
      <c r="H293" s="41"/>
      <c r="P293" s="6"/>
    </row>
    <row r="294" spans="8:16" x14ac:dyDescent="0.3">
      <c r="H294" s="41"/>
      <c r="P294" s="6"/>
    </row>
    <row r="295" spans="8:16" x14ac:dyDescent="0.3">
      <c r="H295" s="41"/>
      <c r="P295" s="6"/>
    </row>
    <row r="296" spans="8:16" x14ac:dyDescent="0.3">
      <c r="H296" s="41"/>
      <c r="P296" s="6"/>
    </row>
    <row r="297" spans="8:16" x14ac:dyDescent="0.3">
      <c r="H297" s="41"/>
      <c r="P297" s="6"/>
    </row>
    <row r="298" spans="8:16" x14ac:dyDescent="0.3">
      <c r="H298" s="41"/>
      <c r="P298" s="6"/>
    </row>
    <row r="299" spans="8:16" x14ac:dyDescent="0.3">
      <c r="H299" s="41"/>
      <c r="P299" s="6"/>
    </row>
    <row r="300" spans="8:16" x14ac:dyDescent="0.3">
      <c r="H300" s="41"/>
      <c r="P300" s="6"/>
    </row>
    <row r="301" spans="8:16" x14ac:dyDescent="0.3">
      <c r="H301" s="41"/>
      <c r="P301" s="6"/>
    </row>
    <row r="302" spans="8:16" x14ac:dyDescent="0.3">
      <c r="H302" s="41"/>
      <c r="P302" s="6"/>
    </row>
    <row r="303" spans="8:16" x14ac:dyDescent="0.3">
      <c r="H303" s="41"/>
      <c r="P303" s="6"/>
    </row>
    <row r="304" spans="8:16" x14ac:dyDescent="0.3">
      <c r="H304" s="41"/>
      <c r="P304" s="6"/>
    </row>
    <row r="305" spans="8:16" x14ac:dyDescent="0.3">
      <c r="H305" s="41"/>
      <c r="P305" s="6"/>
    </row>
    <row r="306" spans="8:16" x14ac:dyDescent="0.3">
      <c r="H306" s="41"/>
      <c r="P306" s="6"/>
    </row>
    <row r="307" spans="8:16" x14ac:dyDescent="0.3">
      <c r="H307" s="41"/>
      <c r="P307" s="6"/>
    </row>
    <row r="308" spans="8:16" x14ac:dyDescent="0.3">
      <c r="H308" s="41"/>
      <c r="P308" s="6"/>
    </row>
    <row r="309" spans="8:16" x14ac:dyDescent="0.3">
      <c r="H309" s="41"/>
      <c r="P309" s="6"/>
    </row>
    <row r="310" spans="8:16" x14ac:dyDescent="0.3">
      <c r="H310" s="41"/>
      <c r="P310" s="6"/>
    </row>
    <row r="311" spans="8:16" x14ac:dyDescent="0.3">
      <c r="H311" s="41"/>
      <c r="P311" s="6"/>
    </row>
    <row r="312" spans="8:16" x14ac:dyDescent="0.3">
      <c r="H312" s="41"/>
      <c r="P312" s="6"/>
    </row>
    <row r="313" spans="8:16" x14ac:dyDescent="0.3">
      <c r="H313" s="41"/>
      <c r="P313" s="6"/>
    </row>
    <row r="314" spans="8:16" x14ac:dyDescent="0.3">
      <c r="H314" s="41"/>
      <c r="P314" s="6"/>
    </row>
    <row r="315" spans="8:16" x14ac:dyDescent="0.3">
      <c r="H315" s="41"/>
      <c r="P315" s="6"/>
    </row>
    <row r="316" spans="8:16" x14ac:dyDescent="0.3">
      <c r="H316" s="41"/>
      <c r="P316" s="6"/>
    </row>
    <row r="317" spans="8:16" x14ac:dyDescent="0.3">
      <c r="H317" s="41"/>
      <c r="P317" s="6"/>
    </row>
    <row r="318" spans="8:16" x14ac:dyDescent="0.3">
      <c r="H318" s="41"/>
      <c r="P318" s="6"/>
    </row>
    <row r="319" spans="8:16" x14ac:dyDescent="0.3">
      <c r="H319" s="41"/>
      <c r="P319" s="6"/>
    </row>
    <row r="320" spans="8:16" x14ac:dyDescent="0.3">
      <c r="H320" s="41"/>
      <c r="P320" s="6"/>
    </row>
    <row r="321" spans="8:16" x14ac:dyDescent="0.3">
      <c r="H321" s="41"/>
      <c r="P321" s="6"/>
    </row>
    <row r="322" spans="8:16" x14ac:dyDescent="0.3">
      <c r="H322" s="41"/>
      <c r="P322" s="6"/>
    </row>
    <row r="323" spans="8:16" x14ac:dyDescent="0.3">
      <c r="H323" s="41"/>
      <c r="P323" s="6"/>
    </row>
    <row r="324" spans="8:16" x14ac:dyDescent="0.3">
      <c r="H324" s="41"/>
      <c r="P324" s="6"/>
    </row>
    <row r="325" spans="8:16" x14ac:dyDescent="0.3">
      <c r="H325" s="41"/>
      <c r="P325" s="6"/>
    </row>
    <row r="326" spans="8:16" x14ac:dyDescent="0.3">
      <c r="H326" s="41"/>
      <c r="P326" s="6"/>
    </row>
    <row r="327" spans="8:16" x14ac:dyDescent="0.3">
      <c r="H327" s="41"/>
      <c r="P327" s="6"/>
    </row>
    <row r="328" spans="8:16" x14ac:dyDescent="0.3">
      <c r="H328" s="41"/>
      <c r="P328" s="6"/>
    </row>
    <row r="329" spans="8:16" x14ac:dyDescent="0.3">
      <c r="H329" s="41"/>
      <c r="P329" s="6"/>
    </row>
    <row r="330" spans="8:16" x14ac:dyDescent="0.3">
      <c r="H330" s="41"/>
      <c r="P330" s="6"/>
    </row>
    <row r="331" spans="8:16" x14ac:dyDescent="0.3">
      <c r="H331" s="41"/>
      <c r="P331" s="6"/>
    </row>
    <row r="332" spans="8:16" x14ac:dyDescent="0.3">
      <c r="H332" s="41"/>
      <c r="P332" s="6"/>
    </row>
    <row r="333" spans="8:16" x14ac:dyDescent="0.3">
      <c r="H333" s="41"/>
      <c r="P333" s="6"/>
    </row>
    <row r="334" spans="8:16" x14ac:dyDescent="0.3">
      <c r="H334" s="41"/>
      <c r="P334" s="6"/>
    </row>
    <row r="335" spans="8:16" x14ac:dyDescent="0.3">
      <c r="H335" s="41"/>
      <c r="P335" s="6"/>
    </row>
    <row r="336" spans="8:16" x14ac:dyDescent="0.3">
      <c r="H336" s="41"/>
      <c r="P336" s="6"/>
    </row>
    <row r="337" spans="8:16" x14ac:dyDescent="0.3">
      <c r="H337" s="41"/>
      <c r="P337" s="6"/>
    </row>
    <row r="338" spans="8:16" x14ac:dyDescent="0.3">
      <c r="H338" s="41"/>
      <c r="P338" s="6"/>
    </row>
    <row r="339" spans="8:16" x14ac:dyDescent="0.3">
      <c r="H339" s="41"/>
      <c r="P339" s="6"/>
    </row>
    <row r="340" spans="8:16" x14ac:dyDescent="0.3">
      <c r="H340" s="41"/>
      <c r="P340" s="6"/>
    </row>
    <row r="341" spans="8:16" x14ac:dyDescent="0.3">
      <c r="H341" s="41"/>
      <c r="P341" s="6"/>
    </row>
    <row r="342" spans="8:16" x14ac:dyDescent="0.3">
      <c r="H342" s="41"/>
      <c r="P342" s="6"/>
    </row>
    <row r="343" spans="8:16" x14ac:dyDescent="0.3">
      <c r="H343" s="41"/>
      <c r="P343" s="6"/>
    </row>
    <row r="344" spans="8:16" x14ac:dyDescent="0.3">
      <c r="H344" s="41"/>
      <c r="P344" s="6"/>
    </row>
    <row r="345" spans="8:16" x14ac:dyDescent="0.3">
      <c r="H345" s="41"/>
      <c r="P345" s="6"/>
    </row>
    <row r="346" spans="8:16" x14ac:dyDescent="0.3">
      <c r="H346" s="41"/>
      <c r="P346" s="6"/>
    </row>
    <row r="347" spans="8:16" x14ac:dyDescent="0.3">
      <c r="H347" s="41"/>
      <c r="P347" s="6"/>
    </row>
    <row r="348" spans="8:16" x14ac:dyDescent="0.3">
      <c r="H348" s="41"/>
      <c r="P348" s="6"/>
    </row>
    <row r="349" spans="8:16" x14ac:dyDescent="0.3">
      <c r="H349" s="41"/>
      <c r="P349" s="6"/>
    </row>
    <row r="350" spans="8:16" x14ac:dyDescent="0.3">
      <c r="H350" s="41"/>
      <c r="P350" s="6"/>
    </row>
    <row r="351" spans="8:16" x14ac:dyDescent="0.3">
      <c r="H351" s="41"/>
      <c r="P351" s="6"/>
    </row>
    <row r="352" spans="8:16" x14ac:dyDescent="0.3">
      <c r="H352" s="41"/>
      <c r="P352" s="6"/>
    </row>
    <row r="353" spans="8:16" x14ac:dyDescent="0.3">
      <c r="H353" s="41"/>
      <c r="P353" s="6"/>
    </row>
    <row r="354" spans="8:16" x14ac:dyDescent="0.3">
      <c r="H354" s="41"/>
      <c r="P354" s="6"/>
    </row>
    <row r="355" spans="8:16" x14ac:dyDescent="0.3">
      <c r="H355" s="41"/>
      <c r="P355" s="6"/>
    </row>
    <row r="356" spans="8:16" x14ac:dyDescent="0.3">
      <c r="H356" s="41"/>
      <c r="P356" s="6"/>
    </row>
    <row r="357" spans="8:16" x14ac:dyDescent="0.3">
      <c r="H357" s="41"/>
      <c r="P357" s="6"/>
    </row>
    <row r="358" spans="8:16" x14ac:dyDescent="0.3">
      <c r="H358" s="41"/>
      <c r="P358" s="6"/>
    </row>
    <row r="359" spans="8:16" x14ac:dyDescent="0.3">
      <c r="H359" s="41"/>
      <c r="P359" s="6"/>
    </row>
    <row r="360" spans="8:16" x14ac:dyDescent="0.3">
      <c r="H360" s="41"/>
      <c r="P360" s="6"/>
    </row>
    <row r="361" spans="8:16" x14ac:dyDescent="0.3">
      <c r="H361" s="41"/>
      <c r="P361" s="6"/>
    </row>
    <row r="362" spans="8:16" x14ac:dyDescent="0.3">
      <c r="H362" s="41"/>
      <c r="P362" s="6"/>
    </row>
    <row r="363" spans="8:16" x14ac:dyDescent="0.3">
      <c r="H363" s="41"/>
      <c r="P363" s="6"/>
    </row>
    <row r="364" spans="8:16" x14ac:dyDescent="0.3">
      <c r="H364" s="41"/>
      <c r="P364" s="6"/>
    </row>
    <row r="365" spans="8:16" x14ac:dyDescent="0.3">
      <c r="H365" s="41"/>
      <c r="P365" s="6"/>
    </row>
    <row r="366" spans="8:16" x14ac:dyDescent="0.3">
      <c r="H366" s="41"/>
      <c r="P366" s="6"/>
    </row>
    <row r="367" spans="8:16" x14ac:dyDescent="0.3">
      <c r="H367" s="41"/>
      <c r="P367" s="6"/>
    </row>
    <row r="368" spans="8:16" x14ac:dyDescent="0.3">
      <c r="H368" s="41"/>
      <c r="P368" s="6"/>
    </row>
    <row r="369" spans="8:16" x14ac:dyDescent="0.3">
      <c r="H369" s="41"/>
      <c r="P369" s="6"/>
    </row>
    <row r="370" spans="8:16" x14ac:dyDescent="0.3">
      <c r="H370" s="41"/>
      <c r="P370" s="6"/>
    </row>
    <row r="371" spans="8:16" x14ac:dyDescent="0.3">
      <c r="H371" s="41"/>
      <c r="P371" s="6"/>
    </row>
    <row r="372" spans="8:16" x14ac:dyDescent="0.3">
      <c r="H372" s="41"/>
      <c r="P372" s="6"/>
    </row>
    <row r="373" spans="8:16" x14ac:dyDescent="0.3">
      <c r="H373" s="41"/>
      <c r="P373" s="6"/>
    </row>
    <row r="374" spans="8:16" x14ac:dyDescent="0.3">
      <c r="H374" s="41"/>
      <c r="P374" s="6"/>
    </row>
    <row r="375" spans="8:16" x14ac:dyDescent="0.3">
      <c r="H375" s="41"/>
      <c r="P375" s="6"/>
    </row>
    <row r="376" spans="8:16" x14ac:dyDescent="0.3">
      <c r="H376" s="41"/>
      <c r="P376" s="6"/>
    </row>
    <row r="377" spans="8:16" x14ac:dyDescent="0.3">
      <c r="H377" s="41"/>
      <c r="P377" s="6"/>
    </row>
    <row r="378" spans="8:16" x14ac:dyDescent="0.3">
      <c r="H378" s="41"/>
      <c r="P378" s="6"/>
    </row>
    <row r="379" spans="8:16" x14ac:dyDescent="0.3">
      <c r="H379" s="41"/>
      <c r="P379" s="6"/>
    </row>
    <row r="380" spans="8:16" x14ac:dyDescent="0.3">
      <c r="H380" s="41"/>
      <c r="P380" s="6"/>
    </row>
    <row r="381" spans="8:16" x14ac:dyDescent="0.3">
      <c r="H381" s="41"/>
      <c r="P381" s="6"/>
    </row>
    <row r="382" spans="8:16" x14ac:dyDescent="0.3">
      <c r="H382" s="41"/>
      <c r="P382" s="6"/>
    </row>
    <row r="383" spans="8:16" x14ac:dyDescent="0.3">
      <c r="H383" s="41"/>
      <c r="P383" s="6"/>
    </row>
    <row r="384" spans="8:16" x14ac:dyDescent="0.3">
      <c r="H384" s="41"/>
      <c r="P384" s="6"/>
    </row>
    <row r="385" spans="8:16" x14ac:dyDescent="0.3">
      <c r="H385" s="41"/>
      <c r="P385" s="6"/>
    </row>
    <row r="386" spans="8:16" x14ac:dyDescent="0.3">
      <c r="H386" s="41"/>
      <c r="P386" s="6"/>
    </row>
    <row r="387" spans="8:16" x14ac:dyDescent="0.3">
      <c r="H387" s="41"/>
      <c r="P387" s="6"/>
    </row>
    <row r="388" spans="8:16" x14ac:dyDescent="0.3">
      <c r="H388" s="41"/>
      <c r="P388" s="6"/>
    </row>
    <row r="389" spans="8:16" x14ac:dyDescent="0.3">
      <c r="H389" s="41"/>
      <c r="P389" s="6"/>
    </row>
    <row r="390" spans="8:16" x14ac:dyDescent="0.3">
      <c r="H390" s="41"/>
      <c r="P390" s="6"/>
    </row>
    <row r="391" spans="8:16" x14ac:dyDescent="0.3">
      <c r="H391" s="41"/>
      <c r="P391" s="6"/>
    </row>
    <row r="392" spans="8:16" x14ac:dyDescent="0.3">
      <c r="H392" s="41"/>
      <c r="P392" s="6"/>
    </row>
    <row r="393" spans="8:16" x14ac:dyDescent="0.3">
      <c r="H393" s="41"/>
      <c r="P393" s="6"/>
    </row>
    <row r="394" spans="8:16" x14ac:dyDescent="0.3">
      <c r="H394" s="41"/>
      <c r="P394" s="6"/>
    </row>
    <row r="395" spans="8:16" x14ac:dyDescent="0.3">
      <c r="H395" s="41"/>
      <c r="P395" s="6"/>
    </row>
    <row r="396" spans="8:16" x14ac:dyDescent="0.3">
      <c r="H396" s="41"/>
      <c r="P396" s="6"/>
    </row>
    <row r="397" spans="8:16" x14ac:dyDescent="0.3">
      <c r="H397" s="41"/>
      <c r="P397" s="6"/>
    </row>
    <row r="398" spans="8:16" x14ac:dyDescent="0.3">
      <c r="H398" s="41"/>
      <c r="P398" s="6"/>
    </row>
    <row r="399" spans="8:16" x14ac:dyDescent="0.3">
      <c r="H399" s="41"/>
      <c r="P399" s="6"/>
    </row>
    <row r="400" spans="8:16" x14ac:dyDescent="0.3">
      <c r="H400" s="41"/>
      <c r="P400" s="6"/>
    </row>
    <row r="401" spans="8:16" x14ac:dyDescent="0.3">
      <c r="H401" s="41"/>
      <c r="P401" s="6"/>
    </row>
    <row r="402" spans="8:16" x14ac:dyDescent="0.3">
      <c r="H402" s="41"/>
      <c r="P402" s="6"/>
    </row>
    <row r="403" spans="8:16" x14ac:dyDescent="0.3">
      <c r="H403" s="41"/>
      <c r="P403" s="6"/>
    </row>
    <row r="404" spans="8:16" x14ac:dyDescent="0.3">
      <c r="H404" s="41"/>
      <c r="P404" s="6"/>
    </row>
    <row r="405" spans="8:16" x14ac:dyDescent="0.3">
      <c r="H405" s="41"/>
      <c r="P405" s="6"/>
    </row>
    <row r="406" spans="8:16" x14ac:dyDescent="0.3">
      <c r="H406" s="41"/>
      <c r="P406" s="6"/>
    </row>
    <row r="407" spans="8:16" x14ac:dyDescent="0.3">
      <c r="H407" s="41"/>
      <c r="P407" s="6"/>
    </row>
    <row r="408" spans="8:16" x14ac:dyDescent="0.3">
      <c r="H408" s="41"/>
      <c r="P408" s="6"/>
    </row>
    <row r="409" spans="8:16" x14ac:dyDescent="0.3">
      <c r="H409" s="41"/>
      <c r="P409" s="6"/>
    </row>
    <row r="410" spans="8:16" x14ac:dyDescent="0.3">
      <c r="H410" s="41"/>
      <c r="P410" s="6"/>
    </row>
    <row r="411" spans="8:16" x14ac:dyDescent="0.3">
      <c r="H411" s="41"/>
      <c r="P411" s="6"/>
    </row>
    <row r="412" spans="8:16" x14ac:dyDescent="0.3">
      <c r="H412" s="41"/>
      <c r="P412" s="6"/>
    </row>
    <row r="413" spans="8:16" x14ac:dyDescent="0.3">
      <c r="P413" s="6"/>
    </row>
    <row r="414" spans="8:16" x14ac:dyDescent="0.3">
      <c r="P414" s="6"/>
    </row>
    <row r="415" spans="8:16" x14ac:dyDescent="0.3">
      <c r="P415" s="6"/>
    </row>
    <row r="416" spans="8:16" x14ac:dyDescent="0.3">
      <c r="P416" s="6"/>
    </row>
    <row r="417" spans="16:16" x14ac:dyDescent="0.3">
      <c r="P417" s="6"/>
    </row>
    <row r="418" spans="16:16" x14ac:dyDescent="0.3">
      <c r="P418" s="6"/>
    </row>
    <row r="419" spans="16:16" x14ac:dyDescent="0.3">
      <c r="P419" s="6"/>
    </row>
  </sheetData>
  <sheetProtection algorithmName="SHA-512" hashValue="etWBf2Xnf1vKjxT9JxDAwIZmetUcKNrrvVFuGM8VfDf9VfBf8R2/jdUywApeft3OUWqqqmKtd1v/1ZNcOQ8bPw==" saltValue="7xEh9uaysb1D0bbZC0AH4Q==" spinCount="100000" sheet="1" objects="1" scenarios="1" sort="0" autoFilter="0"/>
  <mergeCells count="35">
    <mergeCell ref="A146:E146"/>
    <mergeCell ref="A1:P1"/>
    <mergeCell ref="A2:B5"/>
    <mergeCell ref="C2:E2"/>
    <mergeCell ref="G2:G3"/>
    <mergeCell ref="H2:H5"/>
    <mergeCell ref="I2:P2"/>
    <mergeCell ref="C3:C4"/>
    <mergeCell ref="D3:D4"/>
    <mergeCell ref="E3:E4"/>
    <mergeCell ref="I4:P4"/>
    <mergeCell ref="A7:A34"/>
    <mergeCell ref="B7:P7"/>
    <mergeCell ref="B13:P13"/>
    <mergeCell ref="B19:P19"/>
    <mergeCell ref="B25:P25"/>
    <mergeCell ref="B29:P29"/>
    <mergeCell ref="A36:A70"/>
    <mergeCell ref="B36:P36"/>
    <mergeCell ref="B44:P44"/>
    <mergeCell ref="B52:P52"/>
    <mergeCell ref="B59:P59"/>
    <mergeCell ref="B65:P65"/>
    <mergeCell ref="A72:A111"/>
    <mergeCell ref="B72:P72"/>
    <mergeCell ref="B80:P80"/>
    <mergeCell ref="B90:P90"/>
    <mergeCell ref="B97:P97"/>
    <mergeCell ref="B103:P103"/>
    <mergeCell ref="A113:A145"/>
    <mergeCell ref="B113:P113"/>
    <mergeCell ref="B121:P121"/>
    <mergeCell ref="B129:P129"/>
    <mergeCell ref="B136:P136"/>
    <mergeCell ref="B141:P141"/>
  </mergeCells>
  <pageMargins left="0.7" right="0.7" top="0.6" bottom="0.75" header="0.25" footer="0.3"/>
  <pageSetup scale="67" fitToHeight="0" orientation="landscape" horizontalDpi="0" verticalDpi="0" r:id="rId1"/>
  <headerFooter>
    <oddHeader>&amp;C&amp;"Century Gothic,Bold"&amp;12Sample Workforce Planning Maturity Assessment&amp;"Century Gothic,Regular"&amp;11
&amp;9https://weaver.com/executive-resource-center&amp;R&amp;"Century Gothic,Regular"&amp;10&amp;P of &amp;N</oddHeader>
    <oddFooter>&amp;L&amp;G&amp;C&amp;"Century Gothic,Regular"&amp;10©2022 Weaver and Tidwell, L.L.P.&amp;R&amp;"Century Gothic,Regular"&amp;10All rights reserved</oddFooter>
  </headerFooter>
  <rowBreaks count="4" manualBreakCount="4">
    <brk id="43" max="15" man="1"/>
    <brk id="71" max="15" man="1"/>
    <brk id="96" max="15" man="1"/>
    <brk id="120" max="15"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Instructions</vt:lpstr>
      <vt:lpstr>Self-Assessment </vt:lpstr>
      <vt:lpstr>Five Component Matrix</vt:lpstr>
      <vt:lpstr>Sample Assessment</vt:lpstr>
      <vt:lpstr>'Five Component Matrix'!Print_Area</vt:lpstr>
      <vt:lpstr>Instructions!Print_Area</vt:lpstr>
      <vt:lpstr>'Sample Assessment'!Print_Area</vt:lpstr>
      <vt:lpstr>'Self-Assessment '!Print_Area</vt:lpstr>
      <vt:lpstr>'Sample Assessment'!Print_Titles</vt:lpstr>
      <vt:lpstr>'Self-Assessment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2022-06-14T06:04:44Z</dcterms:created>
  <dcterms:modified xsi:type="dcterms:W3CDTF">2022-07-19T16:49:25Z</dcterms:modified>
</cp:coreProperties>
</file>